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4355" windowHeight="11250"/>
  </bookViews>
  <sheets>
    <sheet name="Combat" sheetId="1" r:id="rId1"/>
    <sheet name="Feats &amp; Skills" sheetId="2" r:id="rId2"/>
    <sheet name="Gear" sheetId="3" r:id="rId3"/>
    <sheet name="Biotic and Tech" sheetId="5" r:id="rId4"/>
    <sheet name="Social" sheetId="4" r:id="rId5"/>
  </sheets>
  <calcPr calcId="145621"/>
</workbook>
</file>

<file path=xl/calcChain.xml><?xml version="1.0" encoding="utf-8"?>
<calcChain xmlns="http://schemas.openxmlformats.org/spreadsheetml/2006/main">
  <c r="J10" i="1" l="1"/>
  <c r="E50" i="1" l="1"/>
  <c r="E49" i="1"/>
  <c r="E48" i="1"/>
  <c r="E47" i="1"/>
  <c r="E46" i="1"/>
  <c r="E45" i="1"/>
  <c r="E44" i="1"/>
  <c r="E43" i="1"/>
  <c r="E42" i="1"/>
  <c r="E41" i="1"/>
  <c r="H28" i="2" l="1"/>
  <c r="H26" i="2"/>
  <c r="H25" i="2"/>
  <c r="H9" i="2"/>
  <c r="H8" i="2"/>
  <c r="H6" i="2"/>
  <c r="H4" i="2"/>
  <c r="H3" i="2"/>
  <c r="E59" i="3" l="1"/>
  <c r="E58" i="3"/>
  <c r="E57" i="3"/>
  <c r="M8" i="1" l="1"/>
  <c r="G19" i="1"/>
  <c r="F30" i="2" l="1"/>
  <c r="C21" i="1" l="1"/>
  <c r="C20" i="1"/>
  <c r="C19" i="1"/>
  <c r="H2" i="2" l="1"/>
  <c r="K2" i="5"/>
  <c r="N68" i="3"/>
  <c r="J68" i="3"/>
  <c r="E68" i="3"/>
  <c r="F43" i="1"/>
  <c r="F44" i="1"/>
  <c r="F45" i="1"/>
  <c r="F46" i="1"/>
  <c r="F47" i="1"/>
  <c r="F48" i="1"/>
  <c r="F49" i="1"/>
  <c r="F50" i="1"/>
  <c r="M42" i="1"/>
  <c r="M43" i="1"/>
  <c r="M44" i="1"/>
  <c r="M45" i="1"/>
  <c r="M46" i="1"/>
  <c r="M47" i="1"/>
  <c r="M48" i="1"/>
  <c r="M49" i="1"/>
  <c r="M50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H42" i="1"/>
  <c r="H43" i="1"/>
  <c r="H44" i="1"/>
  <c r="H45" i="1"/>
  <c r="H46" i="1"/>
  <c r="H47" i="1"/>
  <c r="H48" i="1"/>
  <c r="H49" i="1"/>
  <c r="H50" i="1"/>
  <c r="F42" i="1"/>
  <c r="G42" i="1"/>
  <c r="G43" i="1"/>
  <c r="G44" i="1"/>
  <c r="G45" i="1"/>
  <c r="G46" i="1"/>
  <c r="G47" i="1"/>
  <c r="G48" i="1"/>
  <c r="G49" i="1"/>
  <c r="G50" i="1"/>
  <c r="M41" i="1"/>
  <c r="K41" i="1"/>
  <c r="J41" i="1"/>
  <c r="F41" i="1"/>
  <c r="H41" i="1"/>
  <c r="G41" i="1"/>
  <c r="B42" i="1"/>
  <c r="B43" i="1"/>
  <c r="B44" i="1"/>
  <c r="B45" i="1"/>
  <c r="B46" i="1"/>
  <c r="B47" i="1"/>
  <c r="B48" i="1"/>
  <c r="B49" i="1"/>
  <c r="B50" i="1"/>
  <c r="B41" i="1"/>
  <c r="I37" i="1"/>
  <c r="F22" i="2"/>
  <c r="E32" i="2"/>
  <c r="E31" i="2"/>
  <c r="E30" i="2"/>
  <c r="D30" i="2" s="1"/>
  <c r="E29" i="2"/>
  <c r="E28" i="2"/>
  <c r="D28" i="2" s="1"/>
  <c r="E27" i="2"/>
  <c r="E26" i="2"/>
  <c r="E25" i="2"/>
  <c r="E24" i="2"/>
  <c r="E23" i="2"/>
  <c r="E22" i="2"/>
  <c r="D22" i="2" s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1" i="1"/>
  <c r="E20" i="1" s="1"/>
  <c r="E12" i="1"/>
  <c r="E19" i="1" s="1"/>
  <c r="E13" i="1"/>
  <c r="F32" i="2" s="1"/>
  <c r="E14" i="1"/>
  <c r="E21" i="1" s="1"/>
  <c r="E15" i="1"/>
  <c r="F5" i="2" s="1"/>
  <c r="E10" i="1"/>
  <c r="F28" i="2" s="1"/>
  <c r="G13" i="1"/>
  <c r="G9" i="1"/>
  <c r="G21" i="1"/>
  <c r="G20" i="1"/>
  <c r="F34" i="1"/>
  <c r="E34" i="1" s="1"/>
  <c r="D34" i="1" s="1"/>
  <c r="E31" i="1"/>
  <c r="E28" i="1"/>
  <c r="E25" i="1"/>
  <c r="M36" i="1"/>
  <c r="K36" i="1"/>
  <c r="D28" i="1" s="1"/>
  <c r="L36" i="1"/>
  <c r="J36" i="1"/>
  <c r="D25" i="1" s="1"/>
  <c r="F21" i="1"/>
  <c r="F20" i="1"/>
  <c r="F19" i="1"/>
  <c r="D8" i="2" l="1"/>
  <c r="D25" i="2"/>
  <c r="D10" i="2"/>
  <c r="D5" i="2"/>
  <c r="D21" i="2"/>
  <c r="D29" i="2"/>
  <c r="D12" i="2"/>
  <c r="D32" i="2"/>
  <c r="G2" i="5" s="1"/>
  <c r="M58" i="3"/>
  <c r="F23" i="2"/>
  <c r="D23" i="2" s="1"/>
  <c r="C2" i="5"/>
  <c r="F7" i="2"/>
  <c r="D7" i="2" s="1"/>
  <c r="F29" i="2"/>
  <c r="H11" i="1"/>
  <c r="F27" i="2"/>
  <c r="D27" i="2" s="1"/>
  <c r="F13" i="2"/>
  <c r="D13" i="2" s="1"/>
  <c r="F17" i="2"/>
  <c r="D17" i="2" s="1"/>
  <c r="F21" i="2"/>
  <c r="F12" i="2"/>
  <c r="F16" i="2"/>
  <c r="D16" i="2" s="1"/>
  <c r="F20" i="2"/>
  <c r="D20" i="2" s="1"/>
  <c r="F10" i="2"/>
  <c r="F14" i="2"/>
  <c r="D14" i="2" s="1"/>
  <c r="F18" i="2"/>
  <c r="D18" i="2" s="1"/>
  <c r="F31" i="2"/>
  <c r="D31" i="2" s="1"/>
  <c r="F11" i="2"/>
  <c r="D11" i="2" s="1"/>
  <c r="F15" i="2"/>
  <c r="D15" i="2" s="1"/>
  <c r="F19" i="2"/>
  <c r="D19" i="2" s="1"/>
  <c r="F6" i="2"/>
  <c r="D6" i="2" s="1"/>
  <c r="F8" i="2"/>
  <c r="F24" i="2"/>
  <c r="D24" i="2" s="1"/>
  <c r="F26" i="2"/>
  <c r="D26" i="2" s="1"/>
  <c r="F3" i="2"/>
  <c r="D3" i="2" s="1"/>
  <c r="F25" i="2"/>
  <c r="F4" i="2"/>
  <c r="D4" i="2" s="1"/>
  <c r="F9" i="2"/>
  <c r="D9" i="2" s="1"/>
  <c r="M19" i="1"/>
  <c r="M18" i="1" s="1"/>
  <c r="L10" i="1" s="1"/>
  <c r="J11" i="1" s="1"/>
  <c r="L11" i="1" s="1"/>
  <c r="J12" i="1" s="1"/>
  <c r="L12" i="1" s="1"/>
  <c r="J13" i="1" s="1"/>
  <c r="L13" i="1" s="1"/>
  <c r="D31" i="1"/>
  <c r="G11" i="1" l="1"/>
</calcChain>
</file>

<file path=xl/sharedStrings.xml><?xml version="1.0" encoding="utf-8"?>
<sst xmlns="http://schemas.openxmlformats.org/spreadsheetml/2006/main" count="302" uniqueCount="182">
  <si>
    <t>Mod</t>
  </si>
  <si>
    <t>FORT</t>
  </si>
  <si>
    <t>REF</t>
  </si>
  <si>
    <t>WILL</t>
  </si>
  <si>
    <t>Strength</t>
  </si>
  <si>
    <t>Dexterity</t>
  </si>
  <si>
    <t>Intelligence</t>
  </si>
  <si>
    <t>Wisdom</t>
  </si>
  <si>
    <t>Charisma</t>
  </si>
  <si>
    <t>Total</t>
  </si>
  <si>
    <t>Level</t>
  </si>
  <si>
    <t>Ability</t>
  </si>
  <si>
    <t>ABILITIES</t>
  </si>
  <si>
    <t>Speed</t>
  </si>
  <si>
    <t>Perception</t>
  </si>
  <si>
    <t>Initiative</t>
  </si>
  <si>
    <t>Character Level</t>
  </si>
  <si>
    <t>Feats</t>
  </si>
  <si>
    <t>Gear</t>
  </si>
  <si>
    <t>Misc</t>
  </si>
  <si>
    <t>DEFENSES</t>
  </si>
  <si>
    <t>Character Name</t>
  </si>
  <si>
    <t>Player Name</t>
  </si>
  <si>
    <t>Species</t>
  </si>
  <si>
    <t>Sex</t>
  </si>
  <si>
    <t>Age</t>
  </si>
  <si>
    <t>Height</t>
  </si>
  <si>
    <t>Weight</t>
  </si>
  <si>
    <t>Hair</t>
  </si>
  <si>
    <t>Eyes</t>
  </si>
  <si>
    <t>Handedness</t>
  </si>
  <si>
    <t>Base Attack</t>
  </si>
  <si>
    <t>COMBAT TRACKING</t>
  </si>
  <si>
    <t>Misc 1</t>
  </si>
  <si>
    <t>Misc 2</t>
  </si>
  <si>
    <t>Misc 3</t>
  </si>
  <si>
    <t>Biotics</t>
  </si>
  <si>
    <t>Armor</t>
  </si>
  <si>
    <t>CON</t>
  </si>
  <si>
    <t>Shields</t>
  </si>
  <si>
    <t>Barriers</t>
  </si>
  <si>
    <t>Hit Points</t>
  </si>
  <si>
    <t>HPS</t>
  </si>
  <si>
    <t>COMBAT DAMAGE</t>
  </si>
  <si>
    <t>MAX</t>
  </si>
  <si>
    <t>Current</t>
  </si>
  <si>
    <t>Condition</t>
  </si>
  <si>
    <t>CONDITION</t>
  </si>
  <si>
    <t>Penalty</t>
  </si>
  <si>
    <t>N/A</t>
  </si>
  <si>
    <t>Misc1</t>
  </si>
  <si>
    <t>Misc2</t>
  </si>
  <si>
    <t>Misc3</t>
  </si>
  <si>
    <t>20% of HPs</t>
  </si>
  <si>
    <t>DAMAGE THRESHOLD</t>
  </si>
  <si>
    <t>Yes/No</t>
  </si>
  <si>
    <t>No</t>
  </si>
  <si>
    <t>Penalty applies to all defenses, attacks, skills and ability checks. Mark "Yes" or "No" for auto calc.</t>
  </si>
  <si>
    <t>&lt;-&gt;</t>
  </si>
  <si>
    <t>Yes</t>
  </si>
  <si>
    <t>MASS EFFECT</t>
  </si>
  <si>
    <t>Home World</t>
  </si>
  <si>
    <t>Faction</t>
  </si>
  <si>
    <t>Action Points (Max)</t>
  </si>
  <si>
    <t>Action Points (Spent)</t>
  </si>
  <si>
    <t>Max</t>
  </si>
  <si>
    <t>SKILL NAME</t>
  </si>
  <si>
    <t>1/2 Level</t>
  </si>
  <si>
    <t>Trained</t>
  </si>
  <si>
    <t>Notes</t>
  </si>
  <si>
    <t>SKILLS</t>
  </si>
  <si>
    <t>Acrobatics</t>
  </si>
  <si>
    <t>Climb</t>
  </si>
  <si>
    <t>Deception</t>
  </si>
  <si>
    <t>Endurance</t>
  </si>
  <si>
    <t>Gather Information</t>
  </si>
  <si>
    <t>Jump</t>
  </si>
  <si>
    <t>Knowledge</t>
  </si>
  <si>
    <t>Bureaucracy</t>
  </si>
  <si>
    <t>Galactic Lore</t>
  </si>
  <si>
    <t>Life Siences</t>
  </si>
  <si>
    <t>Physcial Sciences</t>
  </si>
  <si>
    <t>Social Sciences</t>
  </si>
  <si>
    <t>Tactics</t>
  </si>
  <si>
    <t>Technology</t>
  </si>
  <si>
    <t>Mechanics</t>
  </si>
  <si>
    <t>Pilot</t>
  </si>
  <si>
    <t>Ride</t>
  </si>
  <si>
    <t>Stealth</t>
  </si>
  <si>
    <t>Survival</t>
  </si>
  <si>
    <t>Swim</t>
  </si>
  <si>
    <t>Treat Injury</t>
  </si>
  <si>
    <t>Use Computers</t>
  </si>
  <si>
    <t>Use Biotics</t>
  </si>
  <si>
    <t>Use Tech</t>
  </si>
  <si>
    <t>FEATS</t>
  </si>
  <si>
    <t>LANGUAGES</t>
  </si>
  <si>
    <t>Racial Bonuses</t>
  </si>
  <si>
    <t>Feat Name</t>
  </si>
  <si>
    <t>Feat Description</t>
  </si>
  <si>
    <t>Starting Feats</t>
  </si>
  <si>
    <t>Level Up Feats</t>
  </si>
  <si>
    <t>Attribute Bonus</t>
  </si>
  <si>
    <t>Armor Proficiency (Light)</t>
  </si>
  <si>
    <t>Weapon Proficiency (Pistols)</t>
  </si>
  <si>
    <t>You are proficient with Light Armor.</t>
  </si>
  <si>
    <t>You are proficient with a Pistols.</t>
  </si>
  <si>
    <t>Attritbute Adjustments</t>
  </si>
  <si>
    <t xml:space="preserve"> Height</t>
  </si>
  <si>
    <t>Eye Color</t>
  </si>
  <si>
    <t>Gender</t>
  </si>
  <si>
    <t>Hair Color</t>
  </si>
  <si>
    <t>Birthplace</t>
  </si>
  <si>
    <t>Parentage</t>
  </si>
  <si>
    <t>Siblings</t>
  </si>
  <si>
    <t>Faction Alliances</t>
  </si>
  <si>
    <t>Appearance</t>
  </si>
  <si>
    <t>Manners</t>
  </si>
  <si>
    <t>Background</t>
  </si>
  <si>
    <t>Secrets</t>
  </si>
  <si>
    <t>Other Notes You Want To Mention</t>
  </si>
  <si>
    <t>Social, Personal, and History Notes</t>
  </si>
  <si>
    <t>Armor Points</t>
  </si>
  <si>
    <t>Shield Points</t>
  </si>
  <si>
    <t>Shield Recharge</t>
  </si>
  <si>
    <t>Armor Check Penalty</t>
  </si>
  <si>
    <t>Mod Slots</t>
  </si>
  <si>
    <t>Mods</t>
  </si>
  <si>
    <t>ARMOR MODS</t>
  </si>
  <si>
    <t>AP Bonus</t>
  </si>
  <si>
    <t>SP Bonus</t>
  </si>
  <si>
    <t>SR Bonus</t>
  </si>
  <si>
    <t>Mods (See Below)</t>
  </si>
  <si>
    <t>ARMOR &amp; SHIELDS</t>
  </si>
  <si>
    <t>Mod Name</t>
  </si>
  <si>
    <t>Armor Name</t>
  </si>
  <si>
    <t>Tech Cool Down</t>
  </si>
  <si>
    <t>Use Comp</t>
  </si>
  <si>
    <t>Mods or Notes</t>
  </si>
  <si>
    <t>OMNI-TOOL &amp; MODS</t>
  </si>
  <si>
    <t>Medi-Gel (#/#)</t>
  </si>
  <si>
    <t>WEAPONS</t>
  </si>
  <si>
    <t>Weapon Name</t>
  </si>
  <si>
    <t>Damage</t>
  </si>
  <si>
    <t>RoF</t>
  </si>
  <si>
    <t>Range</t>
  </si>
  <si>
    <t>Ammo Mod</t>
  </si>
  <si>
    <t>WEAPON &amp; AMMO MODS</t>
  </si>
  <si>
    <t>Att Bonus</t>
  </si>
  <si>
    <t>Range Bonus</t>
  </si>
  <si>
    <t>Used</t>
  </si>
  <si>
    <t>Left</t>
  </si>
  <si>
    <t>Attack</t>
  </si>
  <si>
    <t>Melee Yes/No</t>
  </si>
  <si>
    <t>BASIC EQIPMENT</t>
  </si>
  <si>
    <t>Item Name</t>
  </si>
  <si>
    <t>Credits</t>
  </si>
  <si>
    <t>Total Weight</t>
  </si>
  <si>
    <t>Sub Total</t>
  </si>
  <si>
    <t xml:space="preserve"> Item Name</t>
  </si>
  <si>
    <t>BIOTIC POWERS AND TECH POWERS</t>
  </si>
  <si>
    <t>Power Name</t>
  </si>
  <si>
    <t>Cool Down Timer</t>
  </si>
  <si>
    <t>Cool Down Max</t>
  </si>
  <si>
    <t>Constitution</t>
  </si>
  <si>
    <t>Thermal Clip Max</t>
  </si>
  <si>
    <t>Thermal Count</t>
  </si>
  <si>
    <t>Starting</t>
  </si>
  <si>
    <t>Damage Bonus</t>
  </si>
  <si>
    <t>Duration Bonus</t>
  </si>
  <si>
    <t>Cool Down</t>
  </si>
  <si>
    <t>Upgrade Slots</t>
  </si>
  <si>
    <t>Software Packs</t>
  </si>
  <si>
    <t>Mods, Software and Notes</t>
  </si>
  <si>
    <t>Biotic Amplifier or Mod</t>
  </si>
  <si>
    <t>Omni Tool or Mod Name</t>
  </si>
  <si>
    <t>Persuasion</t>
  </si>
  <si>
    <t>Spare Thermal Clips</t>
  </si>
  <si>
    <t>Medi Gel</t>
  </si>
  <si>
    <t>Omni Gel</t>
  </si>
  <si>
    <t>Weapon Proficiency (Simple Melee)</t>
  </si>
  <si>
    <t>You are proficient with Simple Melee Weapons.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</si>
</sst>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indexed="64"/>
      </bottom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1" fillId="8" borderId="3" xfId="0" applyFont="1" applyFill="1" applyBorder="1" applyAlignment="1"/>
    <xf numFmtId="0" fontId="1" fillId="8" borderId="0" xfId="0" applyFont="1" applyFill="1" applyBorder="1" applyAlignment="1"/>
    <xf numFmtId="0" fontId="1" fillId="8" borderId="8" xfId="0" applyFont="1" applyFill="1" applyBorder="1" applyAlignment="1"/>
    <xf numFmtId="0" fontId="1" fillId="8" borderId="3" xfId="0" applyFont="1" applyFill="1" applyBorder="1"/>
    <xf numFmtId="0" fontId="6" fillId="8" borderId="0" xfId="0" applyFont="1" applyFill="1" applyBorder="1"/>
    <xf numFmtId="0" fontId="1" fillId="8" borderId="8" xfId="0" applyFont="1" applyFill="1" applyBorder="1"/>
    <xf numFmtId="0" fontId="5" fillId="7" borderId="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7" xfId="0" applyFont="1" applyFill="1" applyBorder="1"/>
    <xf numFmtId="0" fontId="5" fillId="7" borderId="29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7" fillId="5" borderId="34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7" borderId="37" xfId="0" quotePrefix="1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9" fillId="8" borderId="4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1" fillId="8" borderId="45" xfId="0" applyFont="1" applyFill="1" applyBorder="1" applyAlignment="1"/>
    <xf numFmtId="0" fontId="1" fillId="8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2" fillId="4" borderId="48" xfId="0" applyFont="1" applyFill="1" applyBorder="1"/>
    <xf numFmtId="0" fontId="12" fillId="4" borderId="48" xfId="0" applyFont="1" applyFill="1" applyBorder="1"/>
    <xf numFmtId="0" fontId="2" fillId="4" borderId="50" xfId="0" applyFont="1" applyFill="1" applyBorder="1"/>
    <xf numFmtId="0" fontId="0" fillId="0" borderId="51" xfId="0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9" borderId="21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4" borderId="12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1" fillId="0" borderId="0" xfId="0" applyFont="1" applyFill="1" applyBorder="1" applyAlignment="1"/>
    <xf numFmtId="0" fontId="4" fillId="0" borderId="0" xfId="0" applyFont="1" applyFill="1" applyBorder="1" applyAlignment="1"/>
    <xf numFmtId="0" fontId="0" fillId="3" borderId="23" xfId="0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4" fillId="4" borderId="5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0" fillId="0" borderId="8" xfId="0" applyBorder="1" applyAlignment="1">
      <alignment vertical="center" wrapText="1"/>
    </xf>
    <xf numFmtId="0" fontId="0" fillId="7" borderId="12" xfId="0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4" fillId="4" borderId="53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4" borderId="0" xfId="0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1" fillId="4" borderId="26" xfId="0" applyFont="1" applyFill="1" applyBorder="1" applyAlignment="1">
      <alignment horizontal="left" wrapText="1"/>
    </xf>
    <xf numFmtId="0" fontId="11" fillId="4" borderId="23" xfId="0" applyFont="1" applyFill="1" applyBorder="1" applyAlignment="1">
      <alignment horizontal="left" wrapText="1"/>
    </xf>
    <xf numFmtId="0" fontId="1" fillId="8" borderId="54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0" fillId="4" borderId="5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35" xfId="0" quotePrefix="1" applyFill="1" applyBorder="1" applyAlignment="1">
      <alignment horizontal="center" vertical="center"/>
    </xf>
    <xf numFmtId="0" fontId="0" fillId="5" borderId="36" xfId="0" quotePrefix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wrapText="1"/>
    </xf>
    <xf numFmtId="0" fontId="11" fillId="4" borderId="8" xfId="0" applyFont="1" applyFill="1" applyBorder="1" applyAlignment="1">
      <alignment horizontal="left" wrapText="1"/>
    </xf>
    <xf numFmtId="0" fontId="4" fillId="4" borderId="53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3" borderId="26" xfId="0" applyFill="1" applyBorder="1" applyAlignment="1">
      <alignment horizontal="left" wrapText="1"/>
    </xf>
    <xf numFmtId="0" fontId="0" fillId="3" borderId="23" xfId="0" applyFill="1" applyBorder="1" applyAlignment="1">
      <alignment horizontal="left" wrapText="1"/>
    </xf>
    <xf numFmtId="0" fontId="0" fillId="3" borderId="23" xfId="0" applyFill="1" applyBorder="1" applyAlignment="1">
      <alignment horizontal="center" wrapText="1"/>
    </xf>
    <xf numFmtId="0" fontId="1" fillId="8" borderId="1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6" borderId="36" xfId="0" applyFont="1" applyFill="1" applyBorder="1" applyAlignment="1">
      <alignment horizontal="center" vertical="center"/>
    </xf>
    <xf numFmtId="0" fontId="4" fillId="5" borderId="35" xfId="0" quotePrefix="1" applyFont="1" applyFill="1" applyBorder="1" applyAlignment="1">
      <alignment horizontal="center" vertical="center"/>
    </xf>
    <xf numFmtId="0" fontId="4" fillId="5" borderId="38" xfId="0" quotePrefix="1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0" borderId="3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1" fillId="8" borderId="2" xfId="0" applyFont="1" applyFill="1" applyBorder="1" applyAlignment="1"/>
    <xf numFmtId="0" fontId="1" fillId="8" borderId="3" xfId="0" applyFont="1" applyFill="1" applyBorder="1" applyAlignment="1"/>
    <xf numFmtId="0" fontId="1" fillId="8" borderId="5" xfId="0" applyFont="1" applyFill="1" applyBorder="1" applyAlignment="1"/>
    <xf numFmtId="0" fontId="1" fillId="8" borderId="0" xfId="0" applyFont="1" applyFill="1" applyBorder="1" applyAlignment="1"/>
    <xf numFmtId="0" fontId="0" fillId="0" borderId="0" xfId="0" applyBorder="1"/>
    <xf numFmtId="0" fontId="0" fillId="0" borderId="6" xfId="0" applyBorder="1"/>
    <xf numFmtId="0" fontId="1" fillId="8" borderId="7" xfId="0" applyFont="1" applyFill="1" applyBorder="1" applyAlignment="1"/>
    <xf numFmtId="0" fontId="1" fillId="8" borderId="8" xfId="0" applyFont="1" applyFill="1" applyBorder="1" applyAlignment="1"/>
    <xf numFmtId="0" fontId="1" fillId="8" borderId="10" xfId="0" applyFont="1" applyFill="1" applyBorder="1" applyAlignment="1">
      <alignment horizontal="left"/>
    </xf>
    <xf numFmtId="0" fontId="1" fillId="8" borderId="12" xfId="0" applyFont="1" applyFill="1" applyBorder="1" applyAlignment="1">
      <alignment horizontal="left"/>
    </xf>
    <xf numFmtId="0" fontId="0" fillId="0" borderId="8" xfId="0" applyBorder="1" applyAlignment="1"/>
    <xf numFmtId="0" fontId="0" fillId="0" borderId="19" xfId="0" applyBorder="1" applyAlignment="1"/>
    <xf numFmtId="0" fontId="0" fillId="0" borderId="8" xfId="0" applyBorder="1"/>
    <xf numFmtId="0" fontId="0" fillId="0" borderId="9" xfId="0" applyBorder="1"/>
    <xf numFmtId="0" fontId="7" fillId="8" borderId="2" xfId="0" applyFont="1" applyFill="1" applyBorder="1" applyAlignment="1">
      <alignment horizontal="center"/>
    </xf>
    <xf numFmtId="0" fontId="7" fillId="8" borderId="3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5" xfId="0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0" xfId="0" applyFill="1" applyBorder="1"/>
    <xf numFmtId="0" fontId="11" fillId="7" borderId="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0" fillId="4" borderId="5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7" xfId="0" applyBorder="1"/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22" xfId="0" applyBorder="1"/>
    <xf numFmtId="0" fontId="0" fillId="0" borderId="25" xfId="0" applyBorder="1"/>
    <xf numFmtId="0" fontId="0" fillId="7" borderId="14" xfId="0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0" borderId="0" xfId="0" applyFill="1" applyBorder="1" applyAlignment="1"/>
    <xf numFmtId="0" fontId="0" fillId="7" borderId="13" xfId="0" applyFill="1" applyBorder="1"/>
    <xf numFmtId="0" fontId="0" fillId="7" borderId="14" xfId="0" applyFill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3" fillId="8" borderId="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4" borderId="0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topLeftCell="A7" workbookViewId="0">
      <selection activeCell="J11" sqref="J11"/>
    </sheetView>
  </sheetViews>
  <sheetFormatPr defaultRowHeight="15" x14ac:dyDescent="0.25"/>
  <cols>
    <col min="1" max="1" width="2.28515625" customWidth="1"/>
    <col min="2" max="2" width="10.42578125" customWidth="1"/>
  </cols>
  <sheetData>
    <row r="1" spans="2:13" ht="15.75" thickBot="1" x14ac:dyDescent="0.3">
      <c r="B1" s="159" t="s">
        <v>60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2:13" x14ac:dyDescent="0.25">
      <c r="B2" s="166" t="s">
        <v>22</v>
      </c>
      <c r="C2" s="167"/>
      <c r="D2" s="162"/>
      <c r="E2" s="162"/>
      <c r="F2" s="163"/>
      <c r="G2" s="20" t="s">
        <v>25</v>
      </c>
      <c r="H2" s="162"/>
      <c r="I2" s="163"/>
      <c r="J2" s="23" t="s">
        <v>29</v>
      </c>
      <c r="K2" s="170"/>
      <c r="L2" s="170"/>
      <c r="M2" s="171"/>
    </row>
    <row r="3" spans="2:13" x14ac:dyDescent="0.25">
      <c r="B3" s="168" t="s">
        <v>21</v>
      </c>
      <c r="C3" s="169"/>
      <c r="D3" s="164"/>
      <c r="E3" s="164"/>
      <c r="F3" s="165"/>
      <c r="G3" s="21" t="s">
        <v>26</v>
      </c>
      <c r="H3" s="164"/>
      <c r="I3" s="165"/>
      <c r="J3" s="24" t="s">
        <v>30</v>
      </c>
      <c r="K3" s="170"/>
      <c r="L3" s="170"/>
      <c r="M3" s="171"/>
    </row>
    <row r="4" spans="2:13" x14ac:dyDescent="0.25">
      <c r="B4" s="168" t="s">
        <v>23</v>
      </c>
      <c r="C4" s="169"/>
      <c r="D4" s="164"/>
      <c r="E4" s="164"/>
      <c r="F4" s="165"/>
      <c r="G4" s="21" t="s">
        <v>27</v>
      </c>
      <c r="H4" s="164"/>
      <c r="I4" s="165"/>
      <c r="J4" s="24" t="s">
        <v>61</v>
      </c>
      <c r="K4" s="170"/>
      <c r="L4" s="170"/>
      <c r="M4" s="171"/>
    </row>
    <row r="5" spans="2:13" ht="15.75" thickBot="1" x14ac:dyDescent="0.3">
      <c r="B5" s="172" t="s">
        <v>24</v>
      </c>
      <c r="C5" s="173"/>
      <c r="D5" s="176"/>
      <c r="E5" s="176"/>
      <c r="F5" s="177"/>
      <c r="G5" s="22" t="s">
        <v>28</v>
      </c>
      <c r="H5" s="176"/>
      <c r="I5" s="177"/>
      <c r="J5" s="25" t="s">
        <v>62</v>
      </c>
      <c r="K5" s="178"/>
      <c r="L5" s="178"/>
      <c r="M5" s="179"/>
    </row>
    <row r="6" spans="2:13" ht="15.75" thickBot="1" x14ac:dyDescent="0.3"/>
    <row r="7" spans="2:13" ht="15.75" thickBot="1" x14ac:dyDescent="0.3">
      <c r="B7" s="174" t="s">
        <v>16</v>
      </c>
      <c r="C7" s="175"/>
      <c r="D7" s="175"/>
      <c r="E7" s="11">
        <v>1</v>
      </c>
    </row>
    <row r="8" spans="2:13" ht="15.75" thickBot="1" x14ac:dyDescent="0.3">
      <c r="G8" s="47" t="s">
        <v>31</v>
      </c>
      <c r="H8" s="54" t="s">
        <v>13</v>
      </c>
      <c r="I8" s="119" t="s">
        <v>47</v>
      </c>
      <c r="J8" s="120"/>
      <c r="K8" s="120"/>
      <c r="L8" s="120"/>
      <c r="M8" s="96">
        <f>IF(I10="Yes",M10,IF(I11="Yes",M11,IF(I12="Yes",M12,IF(I13="Yes",M13))))</f>
        <v>0</v>
      </c>
    </row>
    <row r="9" spans="2:13" ht="15.75" thickBot="1" x14ac:dyDescent="0.3">
      <c r="B9" s="58" t="s">
        <v>12</v>
      </c>
      <c r="C9" s="59" t="s">
        <v>65</v>
      </c>
      <c r="D9" s="59" t="s">
        <v>45</v>
      </c>
      <c r="E9" s="60" t="s">
        <v>0</v>
      </c>
      <c r="G9" s="53">
        <f>E7</f>
        <v>1</v>
      </c>
      <c r="H9" s="55"/>
      <c r="I9" s="16" t="s">
        <v>55</v>
      </c>
      <c r="J9" s="186" t="s">
        <v>41</v>
      </c>
      <c r="K9" s="186"/>
      <c r="L9" s="186"/>
      <c r="M9" s="17" t="s">
        <v>48</v>
      </c>
    </row>
    <row r="10" spans="2:13" x14ac:dyDescent="0.25">
      <c r="B10" s="61" t="s">
        <v>4</v>
      </c>
      <c r="C10" s="67">
        <v>10</v>
      </c>
      <c r="D10" s="1">
        <v>10</v>
      </c>
      <c r="E10" s="65">
        <f>FLOOR(D10/2,1)-5</f>
        <v>0</v>
      </c>
      <c r="G10" s="46" t="s">
        <v>15</v>
      </c>
      <c r="H10" s="56" t="s">
        <v>14</v>
      </c>
      <c r="I10" s="1" t="s">
        <v>59</v>
      </c>
      <c r="J10" s="14">
        <f>E34</f>
        <v>10</v>
      </c>
      <c r="K10" s="1" t="s">
        <v>58</v>
      </c>
      <c r="L10" s="14">
        <f>ROUNDDOWN(J10-M18,0)</f>
        <v>8</v>
      </c>
      <c r="M10" s="2">
        <v>0</v>
      </c>
    </row>
    <row r="11" spans="2:13" ht="15.75" thickBot="1" x14ac:dyDescent="0.3">
      <c r="B11" s="61" t="s">
        <v>5</v>
      </c>
      <c r="C11" s="67">
        <v>10</v>
      </c>
      <c r="D11" s="1">
        <v>10</v>
      </c>
      <c r="E11" s="65">
        <f t="shared" ref="E11:E15" si="0">FLOOR(D11/2,1)-5</f>
        <v>0</v>
      </c>
      <c r="G11" s="53">
        <f>'Feats &amp; Skills'!D8</f>
        <v>0</v>
      </c>
      <c r="H11" s="57">
        <f>'Feats &amp; Skills'!D22</f>
        <v>0</v>
      </c>
      <c r="I11" s="1" t="s">
        <v>56</v>
      </c>
      <c r="J11" s="14">
        <f>L10-1</f>
        <v>7</v>
      </c>
      <c r="K11" s="5" t="s">
        <v>58</v>
      </c>
      <c r="L11" s="14">
        <f>ROUNDDOWN(J11-M18,0)</f>
        <v>5</v>
      </c>
      <c r="M11" s="2">
        <v>1</v>
      </c>
    </row>
    <row r="12" spans="2:13" x14ac:dyDescent="0.25">
      <c r="B12" s="62" t="s">
        <v>164</v>
      </c>
      <c r="C12" s="67">
        <v>10</v>
      </c>
      <c r="D12" s="1">
        <v>10</v>
      </c>
      <c r="E12" s="65">
        <f t="shared" si="0"/>
        <v>0</v>
      </c>
      <c r="G12" s="180" t="s">
        <v>63</v>
      </c>
      <c r="H12" s="181"/>
      <c r="I12" s="1" t="s">
        <v>56</v>
      </c>
      <c r="J12" s="14">
        <f>L11-1</f>
        <v>4</v>
      </c>
      <c r="K12" s="5" t="s">
        <v>58</v>
      </c>
      <c r="L12" s="14">
        <f>ROUNDDOWN(J12-M18,0)</f>
        <v>2</v>
      </c>
      <c r="M12" s="2">
        <v>2</v>
      </c>
    </row>
    <row r="13" spans="2:13" ht="15.75" thickBot="1" x14ac:dyDescent="0.3">
      <c r="B13" s="62" t="s">
        <v>6</v>
      </c>
      <c r="C13" s="67">
        <v>10</v>
      </c>
      <c r="D13" s="1">
        <v>10</v>
      </c>
      <c r="E13" s="65">
        <f t="shared" si="0"/>
        <v>0</v>
      </c>
      <c r="G13" s="182">
        <f>SUM(5,E7)</f>
        <v>6</v>
      </c>
      <c r="H13" s="183"/>
      <c r="I13" s="3" t="s">
        <v>56</v>
      </c>
      <c r="J13" s="15">
        <f>L12-1</f>
        <v>1</v>
      </c>
      <c r="K13" s="48" t="s">
        <v>58</v>
      </c>
      <c r="L13" s="15">
        <f>ROUNDDOWN(J13-M18,0)</f>
        <v>-1</v>
      </c>
      <c r="M13" s="4">
        <v>5</v>
      </c>
    </row>
    <row r="14" spans="2:13" x14ac:dyDescent="0.25">
      <c r="B14" s="61" t="s">
        <v>7</v>
      </c>
      <c r="C14" s="67">
        <v>10</v>
      </c>
      <c r="D14" s="1">
        <v>10</v>
      </c>
      <c r="E14" s="65">
        <f t="shared" si="0"/>
        <v>0</v>
      </c>
      <c r="G14" s="184" t="s">
        <v>64</v>
      </c>
      <c r="H14" s="185"/>
      <c r="I14" s="191" t="s">
        <v>57</v>
      </c>
      <c r="J14" s="191"/>
      <c r="K14" s="191"/>
      <c r="L14" s="191"/>
      <c r="M14" s="192"/>
    </row>
    <row r="15" spans="2:13" ht="15.75" thickBot="1" x14ac:dyDescent="0.3">
      <c r="B15" s="63" t="s">
        <v>8</v>
      </c>
      <c r="C15" s="68">
        <v>10</v>
      </c>
      <c r="D15" s="64">
        <v>10</v>
      </c>
      <c r="E15" s="66">
        <f t="shared" si="0"/>
        <v>0</v>
      </c>
      <c r="G15" s="189"/>
      <c r="H15" s="190"/>
      <c r="I15" s="193"/>
      <c r="J15" s="193"/>
      <c r="K15" s="193"/>
      <c r="L15" s="193"/>
      <c r="M15" s="194"/>
    </row>
    <row r="16" spans="2:13" ht="15.75" thickBot="1" x14ac:dyDescent="0.3"/>
    <row r="17" spans="2:13" ht="15.75" thickBot="1" x14ac:dyDescent="0.3">
      <c r="B17" s="122" t="s">
        <v>20</v>
      </c>
      <c r="C17" s="120"/>
      <c r="D17" s="120"/>
      <c r="E17" s="120"/>
      <c r="F17" s="120"/>
      <c r="G17" s="120"/>
      <c r="H17" s="120"/>
      <c r="I17" s="120"/>
      <c r="J17" s="123"/>
      <c r="K17" s="122" t="s">
        <v>54</v>
      </c>
      <c r="L17" s="120"/>
      <c r="M17" s="123"/>
    </row>
    <row r="18" spans="2:13" x14ac:dyDescent="0.25">
      <c r="B18" s="43"/>
      <c r="C18" s="44" t="s">
        <v>9</v>
      </c>
      <c r="D18" s="44" t="s">
        <v>167</v>
      </c>
      <c r="E18" s="44" t="s">
        <v>11</v>
      </c>
      <c r="F18" s="44" t="s">
        <v>10</v>
      </c>
      <c r="G18" s="16" t="s">
        <v>46</v>
      </c>
      <c r="H18" s="16" t="s">
        <v>17</v>
      </c>
      <c r="I18" s="16" t="s">
        <v>18</v>
      </c>
      <c r="J18" s="17" t="s">
        <v>19</v>
      </c>
      <c r="K18" s="124" t="s">
        <v>9</v>
      </c>
      <c r="L18" s="125"/>
      <c r="M18" s="51">
        <f>SUM(M19,K21:M21)</f>
        <v>2</v>
      </c>
    </row>
    <row r="19" spans="2:13" ht="15.75" thickBot="1" x14ac:dyDescent="0.3">
      <c r="B19" s="28" t="s">
        <v>1</v>
      </c>
      <c r="C19" s="12">
        <f>SUM(10,D19,E19:F19,H19:J19,-G19)</f>
        <v>11</v>
      </c>
      <c r="D19" s="6"/>
      <c r="E19" s="12">
        <f>E12</f>
        <v>0</v>
      </c>
      <c r="F19" s="12">
        <f>E7</f>
        <v>1</v>
      </c>
      <c r="G19" s="12">
        <f>IF(I10="Yes",M10,IF(I11="Yes",M11,IF(I12="Yes",M12,IF(I13="Yes",M13))))</f>
        <v>0</v>
      </c>
      <c r="H19" s="1"/>
      <c r="I19" s="1"/>
      <c r="J19" s="2"/>
      <c r="K19" s="126" t="s">
        <v>53</v>
      </c>
      <c r="L19" s="127"/>
      <c r="M19" s="52">
        <f>E34*0.2</f>
        <v>2</v>
      </c>
    </row>
    <row r="20" spans="2:13" x14ac:dyDescent="0.25">
      <c r="B20" s="28" t="s">
        <v>2</v>
      </c>
      <c r="C20" s="12">
        <f>SUM(10,D20,E20:F20,H20:J20,-G20)</f>
        <v>11</v>
      </c>
      <c r="D20" s="6"/>
      <c r="E20" s="12">
        <f>E11</f>
        <v>0</v>
      </c>
      <c r="F20" s="12">
        <f>E7</f>
        <v>1</v>
      </c>
      <c r="G20" s="12">
        <f>IF(I10="Yes",M10,IF(I11="Yes",M11,IF(I12="Yes",M12,IF(I13="Yes",M13))))</f>
        <v>0</v>
      </c>
      <c r="H20" s="1"/>
      <c r="I20" s="1"/>
      <c r="J20" s="2"/>
      <c r="K20" s="72" t="s">
        <v>50</v>
      </c>
      <c r="L20" s="73" t="s">
        <v>51</v>
      </c>
      <c r="M20" s="74" t="s">
        <v>52</v>
      </c>
    </row>
    <row r="21" spans="2:13" ht="15.75" thickBot="1" x14ac:dyDescent="0.3">
      <c r="B21" s="29" t="s">
        <v>3</v>
      </c>
      <c r="C21" s="13">
        <f>SUM(10,D21,E21:F21,H21:J21,-G21)</f>
        <v>11</v>
      </c>
      <c r="D21" s="8"/>
      <c r="E21" s="13">
        <f>E14</f>
        <v>0</v>
      </c>
      <c r="F21" s="13">
        <f>E7</f>
        <v>1</v>
      </c>
      <c r="G21" s="13">
        <f>IF(I10="Yes",M10,IF(I11="Yes",M11,IF(I12="Yes",M12,IF(I13="Yes",M13))))</f>
        <v>0</v>
      </c>
      <c r="H21" s="3"/>
      <c r="I21" s="3"/>
      <c r="J21" s="4"/>
      <c r="K21" s="45"/>
      <c r="L21" s="3"/>
      <c r="M21" s="4"/>
    </row>
    <row r="22" spans="2:13" ht="15.75" thickBot="1" x14ac:dyDescent="0.3">
      <c r="B22" s="49"/>
      <c r="C22" s="5"/>
      <c r="D22" s="50"/>
      <c r="E22" s="5"/>
      <c r="F22" s="5"/>
      <c r="G22" s="5"/>
      <c r="H22" s="1"/>
      <c r="I22" s="1"/>
      <c r="J22" s="1"/>
    </row>
    <row r="23" spans="2:13" ht="15.75" thickBot="1" x14ac:dyDescent="0.3">
      <c r="B23" s="122" t="s">
        <v>32</v>
      </c>
      <c r="C23" s="120"/>
      <c r="D23" s="120"/>
      <c r="E23" s="120"/>
      <c r="F23" s="120"/>
      <c r="G23" s="120"/>
      <c r="H23" s="120"/>
      <c r="I23" s="123"/>
      <c r="J23" s="122" t="s">
        <v>43</v>
      </c>
      <c r="K23" s="120"/>
      <c r="L23" s="120"/>
      <c r="M23" s="123"/>
    </row>
    <row r="24" spans="2:13" x14ac:dyDescent="0.25">
      <c r="B24" s="149"/>
      <c r="C24" s="150"/>
      <c r="D24" s="38" t="s">
        <v>45</v>
      </c>
      <c r="E24" s="40" t="s">
        <v>44</v>
      </c>
      <c r="F24" s="26" t="s">
        <v>37</v>
      </c>
      <c r="G24" s="26" t="s">
        <v>33</v>
      </c>
      <c r="H24" s="26" t="s">
        <v>34</v>
      </c>
      <c r="I24" s="27" t="s">
        <v>35</v>
      </c>
      <c r="J24" s="30" t="s">
        <v>39</v>
      </c>
      <c r="K24" s="31" t="s">
        <v>40</v>
      </c>
      <c r="L24" s="31" t="s">
        <v>37</v>
      </c>
      <c r="M24" s="27" t="s">
        <v>42</v>
      </c>
    </row>
    <row r="25" spans="2:13" x14ac:dyDescent="0.25">
      <c r="B25" s="143" t="s">
        <v>39</v>
      </c>
      <c r="C25" s="144"/>
      <c r="D25" s="147">
        <f>SUM(E25,-J36)</f>
        <v>0</v>
      </c>
      <c r="E25" s="131">
        <f>SUM(F25:I26)</f>
        <v>0</v>
      </c>
      <c r="F25" s="156"/>
      <c r="G25" s="156"/>
      <c r="H25" s="156"/>
      <c r="I25" s="128"/>
      <c r="J25" s="32"/>
      <c r="K25" s="33"/>
      <c r="L25" s="33"/>
      <c r="M25" s="2"/>
    </row>
    <row r="26" spans="2:13" x14ac:dyDescent="0.25">
      <c r="B26" s="187"/>
      <c r="C26" s="188"/>
      <c r="D26" s="151"/>
      <c r="E26" s="132"/>
      <c r="F26" s="158"/>
      <c r="G26" s="158"/>
      <c r="H26" s="158"/>
      <c r="I26" s="130"/>
      <c r="J26" s="32"/>
      <c r="K26" s="33"/>
      <c r="L26" s="33"/>
      <c r="M26" s="2"/>
    </row>
    <row r="27" spans="2:13" x14ac:dyDescent="0.25">
      <c r="B27" s="149"/>
      <c r="C27" s="150"/>
      <c r="D27" s="39" t="s">
        <v>45</v>
      </c>
      <c r="E27" s="41" t="s">
        <v>44</v>
      </c>
      <c r="F27" s="26" t="s">
        <v>36</v>
      </c>
      <c r="G27" s="26" t="s">
        <v>33</v>
      </c>
      <c r="H27" s="26" t="s">
        <v>34</v>
      </c>
      <c r="I27" s="27" t="s">
        <v>35</v>
      </c>
      <c r="J27" s="32"/>
      <c r="K27" s="33"/>
      <c r="L27" s="33"/>
      <c r="M27" s="2"/>
    </row>
    <row r="28" spans="2:13" x14ac:dyDescent="0.25">
      <c r="B28" s="143" t="s">
        <v>40</v>
      </c>
      <c r="C28" s="144"/>
      <c r="D28" s="147">
        <f>SUM(E28,-K36)</f>
        <v>0</v>
      </c>
      <c r="E28" s="131">
        <f>SUM(F28:I29)</f>
        <v>0</v>
      </c>
      <c r="F28" s="156"/>
      <c r="G28" s="156"/>
      <c r="H28" s="156"/>
      <c r="I28" s="128"/>
      <c r="J28" s="32"/>
      <c r="K28" s="33"/>
      <c r="L28" s="33"/>
      <c r="M28" s="2"/>
    </row>
    <row r="29" spans="2:13" x14ac:dyDescent="0.25">
      <c r="B29" s="187"/>
      <c r="C29" s="188"/>
      <c r="D29" s="151"/>
      <c r="E29" s="132"/>
      <c r="F29" s="158"/>
      <c r="G29" s="158"/>
      <c r="H29" s="158"/>
      <c r="I29" s="130"/>
      <c r="J29" s="32"/>
      <c r="K29" s="33"/>
      <c r="L29" s="33"/>
      <c r="M29" s="2"/>
    </row>
    <row r="30" spans="2:13" x14ac:dyDescent="0.25">
      <c r="B30" s="149"/>
      <c r="C30" s="150"/>
      <c r="D30" s="39" t="s">
        <v>45</v>
      </c>
      <c r="E30" s="42" t="s">
        <v>44</v>
      </c>
      <c r="F30" s="26" t="s">
        <v>37</v>
      </c>
      <c r="G30" s="26" t="s">
        <v>33</v>
      </c>
      <c r="H30" s="26" t="s">
        <v>34</v>
      </c>
      <c r="I30" s="27" t="s">
        <v>35</v>
      </c>
      <c r="J30" s="32"/>
      <c r="K30" s="33"/>
      <c r="L30" s="33"/>
      <c r="M30" s="2"/>
    </row>
    <row r="31" spans="2:13" x14ac:dyDescent="0.25">
      <c r="B31" s="143" t="s">
        <v>37</v>
      </c>
      <c r="C31" s="144"/>
      <c r="D31" s="147">
        <f>SUM(E31,-L36)</f>
        <v>0</v>
      </c>
      <c r="E31" s="131">
        <f>SUM(F31:I32)</f>
        <v>0</v>
      </c>
      <c r="F31" s="156"/>
      <c r="G31" s="156"/>
      <c r="H31" s="156"/>
      <c r="I31" s="128"/>
      <c r="J31" s="32"/>
      <c r="K31" s="33"/>
      <c r="L31" s="33"/>
      <c r="M31" s="2"/>
    </row>
    <row r="32" spans="2:13" x14ac:dyDescent="0.25">
      <c r="B32" s="187"/>
      <c r="C32" s="188"/>
      <c r="D32" s="151"/>
      <c r="E32" s="132"/>
      <c r="F32" s="158"/>
      <c r="G32" s="158"/>
      <c r="H32" s="158"/>
      <c r="I32" s="130"/>
      <c r="J32" s="32"/>
      <c r="K32" s="33"/>
      <c r="L32" s="33"/>
      <c r="M32" s="2"/>
    </row>
    <row r="33" spans="2:15" x14ac:dyDescent="0.25">
      <c r="B33" s="149"/>
      <c r="C33" s="150"/>
      <c r="D33" s="39" t="s">
        <v>45</v>
      </c>
      <c r="E33" s="42" t="s">
        <v>44</v>
      </c>
      <c r="F33" s="26" t="s">
        <v>38</v>
      </c>
      <c r="G33" s="26" t="s">
        <v>33</v>
      </c>
      <c r="H33" s="26" t="s">
        <v>34</v>
      </c>
      <c r="I33" s="27" t="s">
        <v>35</v>
      </c>
      <c r="J33" s="32"/>
      <c r="K33" s="33"/>
      <c r="L33" s="33"/>
      <c r="M33" s="2"/>
    </row>
    <row r="34" spans="2:15" x14ac:dyDescent="0.25">
      <c r="B34" s="143" t="s">
        <v>41</v>
      </c>
      <c r="C34" s="144"/>
      <c r="D34" s="147">
        <f>SUM(E34,-M36)</f>
        <v>10</v>
      </c>
      <c r="E34" s="152">
        <f>SUM(F34:I35)</f>
        <v>10</v>
      </c>
      <c r="F34" s="154">
        <f>D12</f>
        <v>10</v>
      </c>
      <c r="G34" s="156"/>
      <c r="H34" s="156"/>
      <c r="I34" s="128"/>
      <c r="J34" s="32"/>
      <c r="K34" s="33"/>
      <c r="L34" s="33"/>
      <c r="M34" s="2"/>
    </row>
    <row r="35" spans="2:15" ht="15.75" thickBot="1" x14ac:dyDescent="0.3">
      <c r="B35" s="145"/>
      <c r="C35" s="146"/>
      <c r="D35" s="148"/>
      <c r="E35" s="153"/>
      <c r="F35" s="155"/>
      <c r="G35" s="157"/>
      <c r="H35" s="157"/>
      <c r="I35" s="129"/>
      <c r="J35" s="34"/>
      <c r="K35" s="35"/>
      <c r="L35" s="35"/>
      <c r="M35" s="4"/>
    </row>
    <row r="36" spans="2:15" ht="15.75" thickBot="1" x14ac:dyDescent="0.3">
      <c r="I36" t="s">
        <v>9</v>
      </c>
      <c r="J36" s="36">
        <f>SUM(J25:J35)</f>
        <v>0</v>
      </c>
      <c r="K36" s="36">
        <f t="shared" ref="K36:L36" si="1">SUM(K25:K35)</f>
        <v>0</v>
      </c>
      <c r="L36" s="36">
        <f t="shared" si="1"/>
        <v>0</v>
      </c>
      <c r="M36" s="37">
        <f>SUM(M25:M35)</f>
        <v>0</v>
      </c>
      <c r="O36" s="5"/>
    </row>
    <row r="37" spans="2:15" ht="15.75" thickBot="1" x14ac:dyDescent="0.3">
      <c r="B37" s="122" t="s">
        <v>124</v>
      </c>
      <c r="C37" s="142"/>
      <c r="D37" s="78" t="s">
        <v>65</v>
      </c>
      <c r="E37" s="10">
        <v>1</v>
      </c>
      <c r="F37" s="78" t="s">
        <v>150</v>
      </c>
      <c r="G37" s="10"/>
      <c r="H37" s="80" t="s">
        <v>151</v>
      </c>
      <c r="I37" s="79">
        <f>SUM(E37,-G37)</f>
        <v>1</v>
      </c>
      <c r="J37" s="5"/>
      <c r="K37" s="5"/>
      <c r="L37" s="5"/>
      <c r="M37" s="5"/>
    </row>
    <row r="38" spans="2:15" ht="15.75" thickBot="1" x14ac:dyDescent="0.3"/>
    <row r="39" spans="2:15" x14ac:dyDescent="0.25">
      <c r="B39" s="136" t="s">
        <v>141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  <c r="N39" s="84"/>
      <c r="O39" s="83"/>
    </row>
    <row r="40" spans="2:15" ht="30" x14ac:dyDescent="0.25">
      <c r="B40" s="139" t="s">
        <v>142</v>
      </c>
      <c r="C40" s="140"/>
      <c r="D40" s="140"/>
      <c r="E40" s="85" t="s">
        <v>152</v>
      </c>
      <c r="F40" s="85" t="s">
        <v>143</v>
      </c>
      <c r="G40" s="85" t="s">
        <v>144</v>
      </c>
      <c r="H40" s="141" t="s">
        <v>145</v>
      </c>
      <c r="I40" s="141"/>
      <c r="J40" s="85" t="s">
        <v>165</v>
      </c>
      <c r="K40" s="85" t="s">
        <v>166</v>
      </c>
      <c r="L40" s="85" t="s">
        <v>153</v>
      </c>
      <c r="M40" s="86" t="s">
        <v>146</v>
      </c>
      <c r="N40" s="81"/>
      <c r="O40" s="82"/>
    </row>
    <row r="41" spans="2:15" x14ac:dyDescent="0.25">
      <c r="B41" s="117">
        <f>Gear!A32</f>
        <v>0</v>
      </c>
      <c r="C41" s="118"/>
      <c r="D41" s="118"/>
      <c r="E41" s="97">
        <f>SUM(G9,IF(L41="Yes",E10,E11),Gear!D32,-M8)</f>
        <v>1</v>
      </c>
      <c r="F41" s="88">
        <f>IF(L41="Yes",CONCATENATE(Gear!E32,"+",E10),Gear!E32)</f>
        <v>0</v>
      </c>
      <c r="G41" s="88">
        <f>Gear!F32</f>
        <v>0</v>
      </c>
      <c r="H41" s="121">
        <f>Gear!G32</f>
        <v>0</v>
      </c>
      <c r="I41" s="121"/>
      <c r="J41" s="88">
        <f>Gear!H32</f>
        <v>0</v>
      </c>
      <c r="K41" s="88">
        <f>Gear!I32</f>
        <v>0</v>
      </c>
      <c r="L41" s="89" t="s">
        <v>56</v>
      </c>
      <c r="M41" s="87">
        <f>Gear!K32</f>
        <v>0</v>
      </c>
    </row>
    <row r="42" spans="2:15" x14ac:dyDescent="0.25">
      <c r="B42" s="117">
        <f>Gear!A33</f>
        <v>0</v>
      </c>
      <c r="C42" s="118"/>
      <c r="D42" s="118"/>
      <c r="E42" s="97">
        <f>SUM(G9,IF(L42="Yes",E10,E11),Gear!D33,-M8)</f>
        <v>1</v>
      </c>
      <c r="F42" s="88">
        <f>IF(L42="Yes",CONCATENATE(Gear!E33,"+",E11),Gear!E33)</f>
        <v>0</v>
      </c>
      <c r="G42" s="88">
        <f>Gear!F33</f>
        <v>0</v>
      </c>
      <c r="H42" s="121">
        <f>Gear!G33</f>
        <v>0</v>
      </c>
      <c r="I42" s="121"/>
      <c r="J42" s="88">
        <f>Gear!H33</f>
        <v>0</v>
      </c>
      <c r="K42" s="88">
        <f>Gear!I33</f>
        <v>0</v>
      </c>
      <c r="L42" s="89" t="s">
        <v>56</v>
      </c>
      <c r="M42" s="87">
        <f>Gear!K33</f>
        <v>0</v>
      </c>
    </row>
    <row r="43" spans="2:15" x14ac:dyDescent="0.25">
      <c r="B43" s="117">
        <f>Gear!A34</f>
        <v>0</v>
      </c>
      <c r="C43" s="118"/>
      <c r="D43" s="118"/>
      <c r="E43" s="97">
        <f>SUM(G9,IF(L43="Yes",E10,E11),Gear!D34,-M8)</f>
        <v>1</v>
      </c>
      <c r="F43" s="88">
        <f>IF(L43="Yes",CONCATENATE(Gear!E34,"+",E12),Gear!E34)</f>
        <v>0</v>
      </c>
      <c r="G43" s="88">
        <f>Gear!F34</f>
        <v>0</v>
      </c>
      <c r="H43" s="121">
        <f>Gear!G34</f>
        <v>0</v>
      </c>
      <c r="I43" s="121"/>
      <c r="J43" s="88">
        <f>Gear!H34</f>
        <v>0</v>
      </c>
      <c r="K43" s="88">
        <f>Gear!I34</f>
        <v>0</v>
      </c>
      <c r="L43" s="89" t="s">
        <v>56</v>
      </c>
      <c r="M43" s="87">
        <f>Gear!K34</f>
        <v>0</v>
      </c>
    </row>
    <row r="44" spans="2:15" x14ac:dyDescent="0.25">
      <c r="B44" s="117">
        <f>Gear!A35</f>
        <v>0</v>
      </c>
      <c r="C44" s="118"/>
      <c r="D44" s="118"/>
      <c r="E44" s="97">
        <f>SUM(G9,IF(L44="Yes",E10,E11),Gear!D35,-M8)</f>
        <v>1</v>
      </c>
      <c r="F44" s="88">
        <f>IF(L44="Yes",CONCATENATE(Gear!E35,"+",E13),Gear!E35)</f>
        <v>0</v>
      </c>
      <c r="G44" s="88">
        <f>Gear!F35</f>
        <v>0</v>
      </c>
      <c r="H44" s="121">
        <f>Gear!G35</f>
        <v>0</v>
      </c>
      <c r="I44" s="121"/>
      <c r="J44" s="88">
        <f>Gear!H35</f>
        <v>0</v>
      </c>
      <c r="K44" s="88">
        <f>Gear!I35</f>
        <v>0</v>
      </c>
      <c r="L44" s="89" t="s">
        <v>56</v>
      </c>
      <c r="M44" s="87">
        <f>Gear!K35</f>
        <v>0</v>
      </c>
    </row>
    <row r="45" spans="2:15" x14ac:dyDescent="0.25">
      <c r="B45" s="117">
        <f>Gear!A36</f>
        <v>0</v>
      </c>
      <c r="C45" s="118"/>
      <c r="D45" s="118"/>
      <c r="E45" s="97">
        <f>SUM(G9,IF(L45="Yes",E10,E11),Gear!D36,-M8)</f>
        <v>1</v>
      </c>
      <c r="F45" s="88">
        <f>IF(L45="Yes",CONCATENATE(Gear!E36,"+",E14),Gear!E36)</f>
        <v>0</v>
      </c>
      <c r="G45" s="88">
        <f>Gear!F36</f>
        <v>0</v>
      </c>
      <c r="H45" s="121">
        <f>Gear!G36</f>
        <v>0</v>
      </c>
      <c r="I45" s="121"/>
      <c r="J45" s="88">
        <f>Gear!H36</f>
        <v>0</v>
      </c>
      <c r="K45" s="88">
        <f>Gear!I36</f>
        <v>0</v>
      </c>
      <c r="L45" s="89" t="s">
        <v>56</v>
      </c>
      <c r="M45" s="87">
        <f>Gear!K36</f>
        <v>0</v>
      </c>
    </row>
    <row r="46" spans="2:15" x14ac:dyDescent="0.25">
      <c r="B46" s="117">
        <f>Gear!A37</f>
        <v>0</v>
      </c>
      <c r="C46" s="118"/>
      <c r="D46" s="118"/>
      <c r="E46" s="97">
        <f>SUM(G9,IF(L46="Yes",E10,E11),Gear!D37,-M8)</f>
        <v>1</v>
      </c>
      <c r="F46" s="88">
        <f>IF(L46="Yes",CONCATENATE(Gear!E37,"+",E15),Gear!E37)</f>
        <v>0</v>
      </c>
      <c r="G46" s="88">
        <f>Gear!F37</f>
        <v>0</v>
      </c>
      <c r="H46" s="121">
        <f>Gear!G37</f>
        <v>0</v>
      </c>
      <c r="I46" s="121"/>
      <c r="J46" s="88">
        <f>Gear!H37</f>
        <v>0</v>
      </c>
      <c r="K46" s="88">
        <f>Gear!I37</f>
        <v>0</v>
      </c>
      <c r="L46" s="89" t="s">
        <v>56</v>
      </c>
      <c r="M46" s="87">
        <f>Gear!K37</f>
        <v>0</v>
      </c>
    </row>
    <row r="47" spans="2:15" x14ac:dyDescent="0.25">
      <c r="B47" s="117">
        <f>Gear!A38</f>
        <v>0</v>
      </c>
      <c r="C47" s="118"/>
      <c r="D47" s="118"/>
      <c r="E47" s="97">
        <f>SUM(G9,IF(L47="Yes",E10,E11),Gear!D38,-M8)</f>
        <v>1</v>
      </c>
      <c r="F47" s="88">
        <f>IF(L47="Yes",CONCATENATE(Gear!E38,"+",E16),Gear!E38)</f>
        <v>0</v>
      </c>
      <c r="G47" s="88">
        <f>Gear!F38</f>
        <v>0</v>
      </c>
      <c r="H47" s="121">
        <f>Gear!G38</f>
        <v>0</v>
      </c>
      <c r="I47" s="121"/>
      <c r="J47" s="88">
        <f>Gear!H38</f>
        <v>0</v>
      </c>
      <c r="K47" s="88">
        <f>Gear!I38</f>
        <v>0</v>
      </c>
      <c r="L47" s="89" t="s">
        <v>56</v>
      </c>
      <c r="M47" s="87">
        <f>Gear!K38</f>
        <v>0</v>
      </c>
    </row>
    <row r="48" spans="2:15" x14ac:dyDescent="0.25">
      <c r="B48" s="117">
        <f>Gear!A39</f>
        <v>0</v>
      </c>
      <c r="C48" s="118"/>
      <c r="D48" s="118"/>
      <c r="E48" s="97">
        <f>SUM(G9,IF(L48="Yes",E10,E11),Gear!D39,-M8)</f>
        <v>1</v>
      </c>
      <c r="F48" s="88">
        <f>IF(L48="Yes",CONCATENATE(Gear!E39,"+",E17),Gear!E39)</f>
        <v>0</v>
      </c>
      <c r="G48" s="88">
        <f>Gear!F39</f>
        <v>0</v>
      </c>
      <c r="H48" s="121">
        <f>Gear!G39</f>
        <v>0</v>
      </c>
      <c r="I48" s="121"/>
      <c r="J48" s="88">
        <f>Gear!H39</f>
        <v>0</v>
      </c>
      <c r="K48" s="88">
        <f>Gear!I39</f>
        <v>0</v>
      </c>
      <c r="L48" s="89" t="s">
        <v>56</v>
      </c>
      <c r="M48" s="87">
        <f>Gear!K39</f>
        <v>0</v>
      </c>
    </row>
    <row r="49" spans="2:13" x14ac:dyDescent="0.25">
      <c r="B49" s="117">
        <f>Gear!A40</f>
        <v>0</v>
      </c>
      <c r="C49" s="118"/>
      <c r="D49" s="118"/>
      <c r="E49" s="97">
        <f>SUM(G9,IF(L49="Yes",E10,E11),Gear!D40,-M8)</f>
        <v>1</v>
      </c>
      <c r="F49" s="88">
        <f>IF(L49="Yes",CONCATENATE(Gear!E40,"+",E18),Gear!E40)</f>
        <v>0</v>
      </c>
      <c r="G49" s="88">
        <f>Gear!F40</f>
        <v>0</v>
      </c>
      <c r="H49" s="121">
        <f>Gear!G40</f>
        <v>0</v>
      </c>
      <c r="I49" s="121"/>
      <c r="J49" s="88">
        <f>Gear!H40</f>
        <v>0</v>
      </c>
      <c r="K49" s="88">
        <f>Gear!I40</f>
        <v>0</v>
      </c>
      <c r="L49" s="90" t="s">
        <v>56</v>
      </c>
      <c r="M49" s="87">
        <f>Gear!K40</f>
        <v>0</v>
      </c>
    </row>
    <row r="50" spans="2:13" ht="15.75" thickBot="1" x14ac:dyDescent="0.3">
      <c r="B50" s="133">
        <f>Gear!A41</f>
        <v>0</v>
      </c>
      <c r="C50" s="134"/>
      <c r="D50" s="134"/>
      <c r="E50" s="98">
        <f>SUM(G9,IF(L50="Yes",E10,E11),Gear!D41,-M8)</f>
        <v>1</v>
      </c>
      <c r="F50" s="92">
        <f>IF(L50="Yes",CONCATENATE(Gear!E41,"+",E19),Gear!E41)</f>
        <v>0</v>
      </c>
      <c r="G50" s="92">
        <f>Gear!F41</f>
        <v>0</v>
      </c>
      <c r="H50" s="135">
        <f>Gear!G41</f>
        <v>0</v>
      </c>
      <c r="I50" s="135"/>
      <c r="J50" s="92">
        <f>Gear!H41</f>
        <v>0</v>
      </c>
      <c r="K50" s="92">
        <f>Gear!I41</f>
        <v>0</v>
      </c>
      <c r="L50" s="91" t="s">
        <v>56</v>
      </c>
      <c r="M50" s="93">
        <f>Gear!K41</f>
        <v>0</v>
      </c>
    </row>
  </sheetData>
  <mergeCells count="87">
    <mergeCell ref="F31:F32"/>
    <mergeCell ref="D28:D29"/>
    <mergeCell ref="E25:E26"/>
    <mergeCell ref="H5:I5"/>
    <mergeCell ref="B23:I23"/>
    <mergeCell ref="B25:C26"/>
    <mergeCell ref="I25:I26"/>
    <mergeCell ref="B28:C29"/>
    <mergeCell ref="B31:C32"/>
    <mergeCell ref="B24:C24"/>
    <mergeCell ref="G31:G32"/>
    <mergeCell ref="H31:H32"/>
    <mergeCell ref="H25:H26"/>
    <mergeCell ref="G25:G26"/>
    <mergeCell ref="G15:H15"/>
    <mergeCell ref="I14:M15"/>
    <mergeCell ref="K4:M4"/>
    <mergeCell ref="K5:M5"/>
    <mergeCell ref="G12:H12"/>
    <mergeCell ref="G13:H13"/>
    <mergeCell ref="G14:H14"/>
    <mergeCell ref="J9:L9"/>
    <mergeCell ref="H4:I4"/>
    <mergeCell ref="B27:C27"/>
    <mergeCell ref="F25:F26"/>
    <mergeCell ref="B4:C4"/>
    <mergeCell ref="B5:C5"/>
    <mergeCell ref="B7:D7"/>
    <mergeCell ref="D4:F4"/>
    <mergeCell ref="D5:F5"/>
    <mergeCell ref="B1:M1"/>
    <mergeCell ref="H2:I2"/>
    <mergeCell ref="H3:I3"/>
    <mergeCell ref="B2:C2"/>
    <mergeCell ref="B3:C3"/>
    <mergeCell ref="D2:F2"/>
    <mergeCell ref="D3:F3"/>
    <mergeCell ref="K2:M2"/>
    <mergeCell ref="K3:M3"/>
    <mergeCell ref="J23:M23"/>
    <mergeCell ref="B17:J17"/>
    <mergeCell ref="B34:C35"/>
    <mergeCell ref="D34:D35"/>
    <mergeCell ref="B33:C33"/>
    <mergeCell ref="B30:C30"/>
    <mergeCell ref="D31:D32"/>
    <mergeCell ref="E31:E32"/>
    <mergeCell ref="E34:E35"/>
    <mergeCell ref="F34:F35"/>
    <mergeCell ref="G34:G35"/>
    <mergeCell ref="H34:H35"/>
    <mergeCell ref="F28:F29"/>
    <mergeCell ref="G28:G29"/>
    <mergeCell ref="H28:H29"/>
    <mergeCell ref="D25:D26"/>
    <mergeCell ref="B41:D41"/>
    <mergeCell ref="B39:M39"/>
    <mergeCell ref="B40:D40"/>
    <mergeCell ref="H40:I40"/>
    <mergeCell ref="B37:C37"/>
    <mergeCell ref="H41:I41"/>
    <mergeCell ref="B49:D49"/>
    <mergeCell ref="B50:D50"/>
    <mergeCell ref="H46:I46"/>
    <mergeCell ref="H47:I47"/>
    <mergeCell ref="H48:I48"/>
    <mergeCell ref="H49:I49"/>
    <mergeCell ref="B46:D46"/>
    <mergeCell ref="H50:I50"/>
    <mergeCell ref="B47:D47"/>
    <mergeCell ref="B48:D48"/>
    <mergeCell ref="B42:D42"/>
    <mergeCell ref="B43:D43"/>
    <mergeCell ref="B44:D44"/>
    <mergeCell ref="B45:D45"/>
    <mergeCell ref="I8:L8"/>
    <mergeCell ref="H42:I42"/>
    <mergeCell ref="H43:I43"/>
    <mergeCell ref="H44:I44"/>
    <mergeCell ref="H45:I45"/>
    <mergeCell ref="K17:M17"/>
    <mergeCell ref="K18:L18"/>
    <mergeCell ref="K19:L19"/>
    <mergeCell ref="I34:I35"/>
    <mergeCell ref="I31:I32"/>
    <mergeCell ref="I28:I29"/>
    <mergeCell ref="E28:E29"/>
  </mergeCells>
  <pageMargins left="0.7" right="0.7" top="0.75" bottom="0.75" header="0.3" footer="0.3"/>
  <pageSetup orientation="portrait" r:id="rId1"/>
  <ignoredErrors>
    <ignoredError sqref="E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19" workbookViewId="0">
      <selection activeCell="F52" sqref="F52:N52"/>
    </sheetView>
  </sheetViews>
  <sheetFormatPr defaultRowHeight="15" x14ac:dyDescent="0.25"/>
  <cols>
    <col min="1" max="1" width="12.140625" customWidth="1"/>
  </cols>
  <sheetData>
    <row r="1" spans="1:16" ht="15.75" thickBot="1" x14ac:dyDescent="0.3">
      <c r="A1" s="122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3"/>
    </row>
    <row r="2" spans="1:16" x14ac:dyDescent="0.25">
      <c r="A2" s="232" t="s">
        <v>66</v>
      </c>
      <c r="B2" s="233"/>
      <c r="C2" s="233"/>
      <c r="D2" s="16" t="s">
        <v>9</v>
      </c>
      <c r="E2" s="16" t="s">
        <v>67</v>
      </c>
      <c r="F2" s="16" t="s">
        <v>11</v>
      </c>
      <c r="G2" s="16" t="s">
        <v>68</v>
      </c>
      <c r="H2" s="16">
        <f>MAX(Gear!I4:I7)</f>
        <v>0</v>
      </c>
      <c r="I2" s="16" t="s">
        <v>51</v>
      </c>
      <c r="J2" s="16" t="s">
        <v>52</v>
      </c>
      <c r="K2" s="229" t="s">
        <v>69</v>
      </c>
      <c r="L2" s="229"/>
      <c r="M2" s="229"/>
      <c r="N2" s="230"/>
      <c r="O2" s="18"/>
      <c r="P2" s="18"/>
    </row>
    <row r="3" spans="1:16" x14ac:dyDescent="0.25">
      <c r="A3" s="199" t="s">
        <v>71</v>
      </c>
      <c r="B3" s="170"/>
      <c r="C3" s="170"/>
      <c r="D3" s="70">
        <f>SUM(E3:J3,-Combat!M8)</f>
        <v>0</v>
      </c>
      <c r="E3" s="14">
        <f>ROUNDDOWN(SUM(Combat!E7/2),0)</f>
        <v>0</v>
      </c>
      <c r="F3" s="14">
        <f>Combat!E11</f>
        <v>0</v>
      </c>
      <c r="G3" s="1"/>
      <c r="H3" s="14">
        <f>MAX(ABS(Gear!H4), ABS(Gear!H5),ABS(Gear!H6),ABS(Gear!H7))*-1</f>
        <v>0</v>
      </c>
      <c r="I3" s="1"/>
      <c r="J3" s="1"/>
      <c r="K3" s="227"/>
      <c r="L3" s="227"/>
      <c r="M3" s="227"/>
      <c r="N3" s="228"/>
    </row>
    <row r="4" spans="1:16" x14ac:dyDescent="0.25">
      <c r="A4" s="199" t="s">
        <v>72</v>
      </c>
      <c r="B4" s="170"/>
      <c r="C4" s="170"/>
      <c r="D4" s="70">
        <f>SUM(E4:J4,-Combat!M8)</f>
        <v>0</v>
      </c>
      <c r="E4" s="14">
        <f>ROUNDDOWN(SUM(Combat!E7/2),0)</f>
        <v>0</v>
      </c>
      <c r="F4" s="14">
        <f>Combat!E10</f>
        <v>0</v>
      </c>
      <c r="G4" s="1"/>
      <c r="H4" s="14">
        <f>MAX(ABS(Gear!H4), ABS(Gear!H5),ABS(Gear!H6),ABS(Gear!H7))*-1</f>
        <v>0</v>
      </c>
      <c r="I4" s="1"/>
      <c r="J4" s="1"/>
      <c r="K4" s="170"/>
      <c r="L4" s="170"/>
      <c r="M4" s="170"/>
      <c r="N4" s="171"/>
    </row>
    <row r="5" spans="1:16" x14ac:dyDescent="0.25">
      <c r="A5" s="225" t="s">
        <v>73</v>
      </c>
      <c r="B5" s="195"/>
      <c r="C5" s="195"/>
      <c r="D5" s="70">
        <f>SUM(E5:J5,-Combat!M8)</f>
        <v>0</v>
      </c>
      <c r="E5" s="14">
        <f>ROUNDDOWN(SUM(Combat!E7/2),0)</f>
        <v>0</v>
      </c>
      <c r="F5" s="14">
        <f>Combat!E15</f>
        <v>0</v>
      </c>
      <c r="G5" s="1"/>
      <c r="H5" s="1" t="s">
        <v>49</v>
      </c>
      <c r="I5" s="1"/>
      <c r="J5" s="1"/>
      <c r="K5" s="170"/>
      <c r="L5" s="170"/>
      <c r="M5" s="170"/>
      <c r="N5" s="171"/>
    </row>
    <row r="6" spans="1:16" x14ac:dyDescent="0.25">
      <c r="A6" s="225" t="s">
        <v>74</v>
      </c>
      <c r="B6" s="195"/>
      <c r="C6" s="195"/>
      <c r="D6" s="70">
        <f>SUM(E6:J6,-Combat!M8)</f>
        <v>0</v>
      </c>
      <c r="E6" s="14">
        <f>ROUNDDOWN(SUM(Combat!E7/2),0)</f>
        <v>0</v>
      </c>
      <c r="F6" s="14">
        <f>Combat!E12</f>
        <v>0</v>
      </c>
      <c r="G6" s="1"/>
      <c r="H6" s="14">
        <f>MAX(ABS(Gear!H4), ABS(Gear!H5),ABS(Gear!H6),ABS(Gear!H7))*-1</f>
        <v>0</v>
      </c>
      <c r="I6" s="1"/>
      <c r="J6" s="1"/>
      <c r="K6" s="170"/>
      <c r="L6" s="170"/>
      <c r="M6" s="170"/>
      <c r="N6" s="171"/>
    </row>
    <row r="7" spans="1:16" x14ac:dyDescent="0.25">
      <c r="A7" s="225" t="s">
        <v>75</v>
      </c>
      <c r="B7" s="195"/>
      <c r="C7" s="195"/>
      <c r="D7" s="70">
        <f>SUM(E7:J7,-Combat!M8)</f>
        <v>0</v>
      </c>
      <c r="E7" s="14">
        <f>ROUNDDOWN(SUM(Combat!E7/2),0)</f>
        <v>0</v>
      </c>
      <c r="F7" s="14">
        <f>Combat!E15</f>
        <v>0</v>
      </c>
      <c r="G7" s="1"/>
      <c r="H7" s="1" t="s">
        <v>49</v>
      </c>
      <c r="I7" s="1"/>
      <c r="J7" s="1"/>
      <c r="K7" s="170"/>
      <c r="L7" s="170"/>
      <c r="M7" s="170"/>
      <c r="N7" s="171"/>
    </row>
    <row r="8" spans="1:16" x14ac:dyDescent="0.25">
      <c r="A8" s="225" t="s">
        <v>15</v>
      </c>
      <c r="B8" s="195"/>
      <c r="C8" s="195"/>
      <c r="D8" s="70">
        <f>SUM(E8:J8,-Combat!M8)</f>
        <v>0</v>
      </c>
      <c r="E8" s="14">
        <f>ROUNDDOWN(SUM(Combat!E7/2),0)</f>
        <v>0</v>
      </c>
      <c r="F8" s="14">
        <f>Combat!E11</f>
        <v>0</v>
      </c>
      <c r="G8" s="1"/>
      <c r="H8" s="14">
        <f>MAX(ABS(Gear!H4), ABS(Gear!H5),ABS(Gear!H6),ABS(Gear!H7))*-1</f>
        <v>0</v>
      </c>
      <c r="I8" s="1"/>
      <c r="J8" s="1"/>
      <c r="K8" s="170"/>
      <c r="L8" s="170"/>
      <c r="M8" s="170"/>
      <c r="N8" s="171"/>
    </row>
    <row r="9" spans="1:16" x14ac:dyDescent="0.25">
      <c r="A9" s="225" t="s">
        <v>76</v>
      </c>
      <c r="B9" s="195"/>
      <c r="C9" s="195"/>
      <c r="D9" s="70">
        <f>SUM(E9:J9,-Combat!M8)</f>
        <v>0</v>
      </c>
      <c r="E9" s="14">
        <f>ROUNDDOWN(SUM(Combat!E7/2),0)</f>
        <v>0</v>
      </c>
      <c r="F9" s="14">
        <f>Combat!E10</f>
        <v>0</v>
      </c>
      <c r="G9" s="1"/>
      <c r="H9" s="14">
        <f>MAX(ABS(Gear!H4), ABS(Gear!H5),ABS(Gear!H6),ABS(Gear!H7))*-1</f>
        <v>0</v>
      </c>
      <c r="I9" s="1"/>
      <c r="J9" s="1"/>
      <c r="K9" s="170"/>
      <c r="L9" s="170"/>
      <c r="M9" s="170"/>
      <c r="N9" s="171"/>
    </row>
    <row r="10" spans="1:16" x14ac:dyDescent="0.25">
      <c r="A10" s="69" t="s">
        <v>77</v>
      </c>
      <c r="B10" s="231" t="s">
        <v>36</v>
      </c>
      <c r="C10" s="231"/>
      <c r="D10" s="70">
        <f>SUM(E10:J10,-Combat!M8)</f>
        <v>0</v>
      </c>
      <c r="E10" s="14">
        <f>ROUNDDOWN(SUM(Combat!E7/2),0)</f>
        <v>0</v>
      </c>
      <c r="F10" s="14">
        <f>Combat!E13</f>
        <v>0</v>
      </c>
      <c r="G10" s="1"/>
      <c r="H10" s="1" t="s">
        <v>49</v>
      </c>
      <c r="I10" s="1"/>
      <c r="J10" s="1"/>
      <c r="K10" s="170"/>
      <c r="L10" s="170"/>
      <c r="M10" s="170"/>
      <c r="N10" s="171"/>
    </row>
    <row r="11" spans="1:16" x14ac:dyDescent="0.25">
      <c r="A11" s="69" t="s">
        <v>77</v>
      </c>
      <c r="B11" s="231" t="s">
        <v>78</v>
      </c>
      <c r="C11" s="231"/>
      <c r="D11" s="70">
        <f>SUM(E11:J11,-Combat!M8)</f>
        <v>0</v>
      </c>
      <c r="E11" s="14">
        <f>ROUNDDOWN(SUM(Combat!E7/2),0)</f>
        <v>0</v>
      </c>
      <c r="F11" s="14">
        <f>Combat!E13</f>
        <v>0</v>
      </c>
      <c r="G11" s="1"/>
      <c r="H11" s="1" t="s">
        <v>49</v>
      </c>
      <c r="I11" s="1"/>
      <c r="J11" s="1"/>
      <c r="K11" s="170"/>
      <c r="L11" s="170"/>
      <c r="M11" s="170"/>
      <c r="N11" s="171"/>
    </row>
    <row r="12" spans="1:16" x14ac:dyDescent="0.25">
      <c r="A12" s="69" t="s">
        <v>77</v>
      </c>
      <c r="B12" s="231" t="s">
        <v>79</v>
      </c>
      <c r="C12" s="231"/>
      <c r="D12" s="70">
        <f>SUM(E12:J12,-Combat!M8)</f>
        <v>0</v>
      </c>
      <c r="E12" s="14">
        <f>ROUNDDOWN(SUM(Combat!E7/2),0)</f>
        <v>0</v>
      </c>
      <c r="F12" s="14">
        <f>Combat!E13</f>
        <v>0</v>
      </c>
      <c r="G12" s="1"/>
      <c r="H12" s="1" t="s">
        <v>49</v>
      </c>
      <c r="I12" s="1"/>
      <c r="J12" s="1"/>
      <c r="K12" s="170"/>
      <c r="L12" s="170"/>
      <c r="M12" s="170"/>
      <c r="N12" s="171"/>
    </row>
    <row r="13" spans="1:16" x14ac:dyDescent="0.25">
      <c r="A13" s="69" t="s">
        <v>77</v>
      </c>
      <c r="B13" s="231" t="s">
        <v>80</v>
      </c>
      <c r="C13" s="231"/>
      <c r="D13" s="70">
        <f>SUM(E13:J13,-Combat!M8)</f>
        <v>0</v>
      </c>
      <c r="E13" s="14">
        <f>ROUNDDOWN(SUM(Combat!E7/2),0)</f>
        <v>0</v>
      </c>
      <c r="F13" s="14">
        <f>Combat!E13</f>
        <v>0</v>
      </c>
      <c r="G13" s="1"/>
      <c r="H13" s="1" t="s">
        <v>49</v>
      </c>
      <c r="I13" s="1"/>
      <c r="J13" s="1"/>
      <c r="K13" s="170"/>
      <c r="L13" s="170"/>
      <c r="M13" s="170"/>
      <c r="N13" s="171"/>
    </row>
    <row r="14" spans="1:16" x14ac:dyDescent="0.25">
      <c r="A14" s="69" t="s">
        <v>77</v>
      </c>
      <c r="B14" s="231" t="s">
        <v>81</v>
      </c>
      <c r="C14" s="231"/>
      <c r="D14" s="70">
        <f>SUM(E14:J14,-Combat!M8)</f>
        <v>0</v>
      </c>
      <c r="E14" s="14">
        <f>ROUNDDOWN(SUM(Combat!E7/2),0)</f>
        <v>0</v>
      </c>
      <c r="F14" s="14">
        <f>Combat!E13</f>
        <v>0</v>
      </c>
      <c r="G14" s="1"/>
      <c r="H14" s="1" t="s">
        <v>49</v>
      </c>
      <c r="I14" s="1"/>
      <c r="J14" s="1"/>
      <c r="K14" s="170"/>
      <c r="L14" s="170"/>
      <c r="M14" s="170"/>
      <c r="N14" s="171"/>
    </row>
    <row r="15" spans="1:16" x14ac:dyDescent="0.25">
      <c r="A15" s="69" t="s">
        <v>77</v>
      </c>
      <c r="B15" s="231" t="s">
        <v>82</v>
      </c>
      <c r="C15" s="231"/>
      <c r="D15" s="70">
        <f>SUM(E15:J15,-Combat!M8)</f>
        <v>0</v>
      </c>
      <c r="E15" s="14">
        <f>ROUNDDOWN(SUM(Combat!E7/2),0)</f>
        <v>0</v>
      </c>
      <c r="F15" s="14">
        <f>Combat!E13</f>
        <v>0</v>
      </c>
      <c r="G15" s="1"/>
      <c r="H15" s="1" t="s">
        <v>49</v>
      </c>
      <c r="I15" s="1"/>
      <c r="J15" s="1"/>
      <c r="K15" s="170"/>
      <c r="L15" s="170"/>
      <c r="M15" s="170"/>
      <c r="N15" s="171"/>
    </row>
    <row r="16" spans="1:16" x14ac:dyDescent="0.25">
      <c r="A16" s="69" t="s">
        <v>77</v>
      </c>
      <c r="B16" s="231" t="s">
        <v>83</v>
      </c>
      <c r="C16" s="231"/>
      <c r="D16" s="70">
        <f>SUM(E16:J16,-Combat!M8)</f>
        <v>0</v>
      </c>
      <c r="E16" s="14">
        <f>ROUNDDOWN(SUM(Combat!E7/2),0)</f>
        <v>0</v>
      </c>
      <c r="F16" s="14">
        <f>Combat!E13</f>
        <v>0</v>
      </c>
      <c r="G16" s="1"/>
      <c r="H16" s="1" t="s">
        <v>49</v>
      </c>
      <c r="I16" s="1"/>
      <c r="J16" s="1"/>
      <c r="K16" s="170"/>
      <c r="L16" s="170"/>
      <c r="M16" s="170"/>
      <c r="N16" s="171"/>
    </row>
    <row r="17" spans="1:14" x14ac:dyDescent="0.25">
      <c r="A17" s="69" t="s">
        <v>77</v>
      </c>
      <c r="B17" s="231" t="s">
        <v>84</v>
      </c>
      <c r="C17" s="231"/>
      <c r="D17" s="70">
        <f>SUM(E17:J17,-Combat!M8)</f>
        <v>0</v>
      </c>
      <c r="E17" s="14">
        <f>ROUNDDOWN(SUM(Combat!E7/2),0)</f>
        <v>0</v>
      </c>
      <c r="F17" s="14">
        <f>Combat!E13</f>
        <v>0</v>
      </c>
      <c r="G17" s="1"/>
      <c r="H17" s="1" t="s">
        <v>49</v>
      </c>
      <c r="I17" s="1"/>
      <c r="J17" s="1"/>
      <c r="K17" s="170"/>
      <c r="L17" s="170"/>
      <c r="M17" s="170"/>
      <c r="N17" s="171"/>
    </row>
    <row r="18" spans="1:14" x14ac:dyDescent="0.25">
      <c r="A18" s="69" t="s">
        <v>77</v>
      </c>
      <c r="B18" s="164"/>
      <c r="C18" s="164"/>
      <c r="D18" s="70">
        <f>SUM(E18:J18,-Combat!M8)</f>
        <v>0</v>
      </c>
      <c r="E18" s="14">
        <f>ROUNDDOWN(SUM(Combat!E7/2),0)</f>
        <v>0</v>
      </c>
      <c r="F18" s="14">
        <f>Combat!E13</f>
        <v>0</v>
      </c>
      <c r="G18" s="1"/>
      <c r="H18" s="1" t="s">
        <v>49</v>
      </c>
      <c r="I18" s="1"/>
      <c r="J18" s="1"/>
      <c r="K18" s="170"/>
      <c r="L18" s="170"/>
      <c r="M18" s="170"/>
      <c r="N18" s="171"/>
    </row>
    <row r="19" spans="1:14" x14ac:dyDescent="0.25">
      <c r="A19" s="69" t="s">
        <v>77</v>
      </c>
      <c r="B19" s="164"/>
      <c r="C19" s="164"/>
      <c r="D19" s="70">
        <f>SUM(E19:J19,-Combat!M8)</f>
        <v>0</v>
      </c>
      <c r="E19" s="14">
        <f>ROUNDDOWN(SUM(Combat!E7/2),0)</f>
        <v>0</v>
      </c>
      <c r="F19" s="14">
        <f>Combat!E13</f>
        <v>0</v>
      </c>
      <c r="G19" s="1"/>
      <c r="H19" s="1" t="s">
        <v>49</v>
      </c>
      <c r="I19" s="1"/>
      <c r="J19" s="1"/>
      <c r="K19" s="170"/>
      <c r="L19" s="170"/>
      <c r="M19" s="170"/>
      <c r="N19" s="171"/>
    </row>
    <row r="20" spans="1:14" x14ac:dyDescent="0.25">
      <c r="A20" s="69" t="s">
        <v>77</v>
      </c>
      <c r="B20" s="164"/>
      <c r="C20" s="164"/>
      <c r="D20" s="70">
        <f>SUM(E20:J20,-Combat!M8)</f>
        <v>0</v>
      </c>
      <c r="E20" s="14">
        <f>ROUNDDOWN(SUM(Combat!E7/2),0)</f>
        <v>0</v>
      </c>
      <c r="F20" s="14">
        <f>Combat!E13</f>
        <v>0</v>
      </c>
      <c r="G20" s="1"/>
      <c r="H20" s="1" t="s">
        <v>49</v>
      </c>
      <c r="I20" s="1"/>
      <c r="J20" s="1"/>
      <c r="K20" s="170"/>
      <c r="L20" s="170"/>
      <c r="M20" s="170"/>
      <c r="N20" s="171"/>
    </row>
    <row r="21" spans="1:14" x14ac:dyDescent="0.25">
      <c r="A21" s="199" t="s">
        <v>85</v>
      </c>
      <c r="B21" s="170"/>
      <c r="C21" s="170"/>
      <c r="D21" s="70">
        <f>SUM(E21:J21,-Combat!M8)</f>
        <v>0</v>
      </c>
      <c r="E21" s="14">
        <f>ROUNDDOWN(SUM(Combat!E7/2),0)</f>
        <v>0</v>
      </c>
      <c r="F21" s="14">
        <f>Combat!E13</f>
        <v>0</v>
      </c>
      <c r="G21" s="1"/>
      <c r="H21" s="1" t="s">
        <v>49</v>
      </c>
      <c r="I21" s="1"/>
      <c r="J21" s="1"/>
      <c r="K21" s="170"/>
      <c r="L21" s="170"/>
      <c r="M21" s="170"/>
      <c r="N21" s="171"/>
    </row>
    <row r="22" spans="1:14" x14ac:dyDescent="0.25">
      <c r="A22" s="199" t="s">
        <v>14</v>
      </c>
      <c r="B22" s="170"/>
      <c r="C22" s="170"/>
      <c r="D22" s="70">
        <f>SUM(E22:J22,-Combat!M8)</f>
        <v>0</v>
      </c>
      <c r="E22" s="14">
        <f>ROUNDDOWN(SUM(Combat!E7/2),0)</f>
        <v>0</v>
      </c>
      <c r="F22" s="14">
        <f>Combat!E14</f>
        <v>0</v>
      </c>
      <c r="G22" s="1"/>
      <c r="H22" s="1" t="s">
        <v>49</v>
      </c>
      <c r="I22" s="1"/>
      <c r="J22" s="1"/>
      <c r="K22" s="170"/>
      <c r="L22" s="170"/>
      <c r="M22" s="170"/>
      <c r="N22" s="171"/>
    </row>
    <row r="23" spans="1:14" x14ac:dyDescent="0.25">
      <c r="A23" s="199" t="s">
        <v>176</v>
      </c>
      <c r="B23" s="170"/>
      <c r="C23" s="170"/>
      <c r="D23" s="70">
        <f>SUM(E23:J23,-Combat!M8)</f>
        <v>0</v>
      </c>
      <c r="E23" s="14">
        <f>ROUNDDOWN(SUM(Combat!E7/2),0)</f>
        <v>0</v>
      </c>
      <c r="F23" s="14">
        <f>Combat!E15</f>
        <v>0</v>
      </c>
      <c r="G23" s="1"/>
      <c r="H23" s="1" t="s">
        <v>49</v>
      </c>
      <c r="I23" s="1"/>
      <c r="J23" s="1"/>
      <c r="K23" s="170"/>
      <c r="L23" s="170"/>
      <c r="M23" s="170"/>
      <c r="N23" s="171"/>
    </row>
    <row r="24" spans="1:14" x14ac:dyDescent="0.25">
      <c r="A24" s="225" t="s">
        <v>86</v>
      </c>
      <c r="B24" s="195"/>
      <c r="C24" s="195"/>
      <c r="D24" s="70">
        <f>SUM(E24:J24,-Combat!M8)</f>
        <v>0</v>
      </c>
      <c r="E24" s="14">
        <f>ROUNDDOWN(SUM(Combat!E7/2),0)</f>
        <v>0</v>
      </c>
      <c r="F24" s="14">
        <f>Combat!E11</f>
        <v>0</v>
      </c>
      <c r="G24" s="1"/>
      <c r="H24" s="1" t="s">
        <v>49</v>
      </c>
      <c r="I24" s="1"/>
      <c r="J24" s="1"/>
      <c r="K24" s="170"/>
      <c r="L24" s="170"/>
      <c r="M24" s="170"/>
      <c r="N24" s="171"/>
    </row>
    <row r="25" spans="1:14" x14ac:dyDescent="0.25">
      <c r="A25" s="225" t="s">
        <v>87</v>
      </c>
      <c r="B25" s="195"/>
      <c r="C25" s="195"/>
      <c r="D25" s="70">
        <f>SUM(E25:J25,-Combat!M8)</f>
        <v>0</v>
      </c>
      <c r="E25" s="14">
        <f>ROUNDDOWN(SUM(Combat!E7/2),0)</f>
        <v>0</v>
      </c>
      <c r="F25" s="14">
        <f>Combat!E11</f>
        <v>0</v>
      </c>
      <c r="G25" s="1"/>
      <c r="H25" s="14">
        <f>MAX(ABS(Gear!H4), ABS(Gear!H5),ABS(Gear!H6),ABS(Gear!H7))*-1</f>
        <v>0</v>
      </c>
      <c r="I25" s="1"/>
      <c r="J25" s="1"/>
      <c r="K25" s="170"/>
      <c r="L25" s="170"/>
      <c r="M25" s="170"/>
      <c r="N25" s="171"/>
    </row>
    <row r="26" spans="1:14" x14ac:dyDescent="0.25">
      <c r="A26" s="225" t="s">
        <v>88</v>
      </c>
      <c r="B26" s="195"/>
      <c r="C26" s="195"/>
      <c r="D26" s="70">
        <f>SUM(E26:J26,-Combat!M8)</f>
        <v>0</v>
      </c>
      <c r="E26" s="14">
        <f>ROUNDDOWN(SUM(Combat!E7/2),0)</f>
        <v>0</v>
      </c>
      <c r="F26" s="14">
        <f>Combat!E11</f>
        <v>0</v>
      </c>
      <c r="G26" s="1"/>
      <c r="H26" s="14">
        <f>MAX(ABS(Gear!H4), ABS(Gear!H5),ABS(Gear!H6),ABS(Gear!H7))*-1</f>
        <v>0</v>
      </c>
      <c r="I26" s="1"/>
      <c r="J26" s="1"/>
      <c r="K26" s="170"/>
      <c r="L26" s="170"/>
      <c r="M26" s="170"/>
      <c r="N26" s="171"/>
    </row>
    <row r="27" spans="1:14" x14ac:dyDescent="0.25">
      <c r="A27" s="225" t="s">
        <v>89</v>
      </c>
      <c r="B27" s="195"/>
      <c r="C27" s="195"/>
      <c r="D27" s="70">
        <f>SUM(E27:J27,-Combat!M8)</f>
        <v>0</v>
      </c>
      <c r="E27" s="14">
        <f>ROUNDDOWN(SUM(Combat!E7/2),0)</f>
        <v>0</v>
      </c>
      <c r="F27" s="14">
        <f>Combat!E14</f>
        <v>0</v>
      </c>
      <c r="G27" s="1"/>
      <c r="H27" s="1" t="s">
        <v>49</v>
      </c>
      <c r="I27" s="1"/>
      <c r="J27" s="1"/>
      <c r="K27" s="170"/>
      <c r="L27" s="170"/>
      <c r="M27" s="170"/>
      <c r="N27" s="171"/>
    </row>
    <row r="28" spans="1:14" x14ac:dyDescent="0.25">
      <c r="A28" s="225" t="s">
        <v>90</v>
      </c>
      <c r="B28" s="195"/>
      <c r="C28" s="195"/>
      <c r="D28" s="70">
        <f>SUM(E28:J28,-Combat!M8)</f>
        <v>0</v>
      </c>
      <c r="E28" s="14">
        <f>ROUNDDOWN(SUM(Combat!E7/2),0)</f>
        <v>0</v>
      </c>
      <c r="F28" s="14">
        <f>Combat!E10</f>
        <v>0</v>
      </c>
      <c r="G28" s="1"/>
      <c r="H28" s="14">
        <f>MAX(ABS(Gear!H4), ABS(Gear!H5),ABS(Gear!H6),ABS(Gear!H7))*-1</f>
        <v>0</v>
      </c>
      <c r="I28" s="1"/>
      <c r="J28" s="1"/>
      <c r="K28" s="170"/>
      <c r="L28" s="170"/>
      <c r="M28" s="170"/>
      <c r="N28" s="171"/>
    </row>
    <row r="29" spans="1:14" x14ac:dyDescent="0.25">
      <c r="A29" s="225" t="s">
        <v>91</v>
      </c>
      <c r="B29" s="195"/>
      <c r="C29" s="195"/>
      <c r="D29" s="70">
        <f>SUM(E29:J29,-Combat!M8)</f>
        <v>0</v>
      </c>
      <c r="E29" s="14">
        <f>ROUNDDOWN(SUM(Combat!E7/2),0)</f>
        <v>0</v>
      </c>
      <c r="F29" s="14">
        <f>Combat!E14</f>
        <v>0</v>
      </c>
      <c r="G29" s="1"/>
      <c r="H29" s="1" t="s">
        <v>49</v>
      </c>
      <c r="I29" s="1"/>
      <c r="J29" s="1"/>
      <c r="K29" s="170"/>
      <c r="L29" s="170"/>
      <c r="M29" s="170"/>
      <c r="N29" s="171"/>
    </row>
    <row r="30" spans="1:14" x14ac:dyDescent="0.25">
      <c r="A30" s="225" t="s">
        <v>93</v>
      </c>
      <c r="B30" s="195"/>
      <c r="C30" s="195"/>
      <c r="D30" s="70">
        <f>SUM(E30:J30,-Combat!M8)</f>
        <v>0</v>
      </c>
      <c r="E30" s="14">
        <f>ROUNDDOWN(SUM(Combat!E7/2),0)</f>
        <v>0</v>
      </c>
      <c r="F30" s="14">
        <f>Combat!E14</f>
        <v>0</v>
      </c>
      <c r="G30" s="1"/>
      <c r="H30" s="1" t="s">
        <v>49</v>
      </c>
      <c r="I30" s="1"/>
      <c r="J30" s="1"/>
      <c r="K30" s="170"/>
      <c r="L30" s="170"/>
      <c r="M30" s="170"/>
      <c r="N30" s="171"/>
    </row>
    <row r="31" spans="1:14" x14ac:dyDescent="0.25">
      <c r="A31" s="225" t="s">
        <v>92</v>
      </c>
      <c r="B31" s="195"/>
      <c r="C31" s="195"/>
      <c r="D31" s="70">
        <f>SUM(E31:J31,-Combat!M8)</f>
        <v>0</v>
      </c>
      <c r="E31" s="14">
        <f>ROUNDDOWN(SUM(Combat!E7/2),0)</f>
        <v>0</v>
      </c>
      <c r="F31" s="14">
        <f>Combat!E13</f>
        <v>0</v>
      </c>
      <c r="G31" s="1"/>
      <c r="H31" s="1" t="s">
        <v>49</v>
      </c>
      <c r="I31" s="1"/>
      <c r="J31" s="1"/>
      <c r="K31" s="170"/>
      <c r="L31" s="170"/>
      <c r="M31" s="170"/>
      <c r="N31" s="171"/>
    </row>
    <row r="32" spans="1:14" ht="15.75" thickBot="1" x14ac:dyDescent="0.3">
      <c r="A32" s="226" t="s">
        <v>94</v>
      </c>
      <c r="B32" s="197"/>
      <c r="C32" s="197"/>
      <c r="D32" s="71">
        <f>SUM(E32:J32,-Combat!M8)</f>
        <v>0</v>
      </c>
      <c r="E32" s="15">
        <f>ROUNDDOWN(SUM(Combat!E7/2),0)</f>
        <v>0</v>
      </c>
      <c r="F32" s="15">
        <f>Combat!E13</f>
        <v>0</v>
      </c>
      <c r="G32" s="3"/>
      <c r="H32" s="1" t="s">
        <v>49</v>
      </c>
      <c r="I32" s="3"/>
      <c r="J32" s="3"/>
      <c r="K32" s="178"/>
      <c r="L32" s="178"/>
      <c r="M32" s="178"/>
      <c r="N32" s="179"/>
    </row>
    <row r="33" spans="1:14" ht="15.75" thickBot="1" x14ac:dyDescent="0.3">
      <c r="A33" s="122" t="s">
        <v>96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3"/>
    </row>
    <row r="34" spans="1:14" x14ac:dyDescent="0.25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221"/>
    </row>
    <row r="35" spans="1:14" x14ac:dyDescent="0.25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221"/>
    </row>
    <row r="36" spans="1:14" ht="15.75" thickBot="1" x14ac:dyDescent="0.3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4"/>
    </row>
    <row r="37" spans="1:14" x14ac:dyDescent="0.25">
      <c r="A37" s="136" t="s">
        <v>95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  <row r="38" spans="1:14" x14ac:dyDescent="0.25">
      <c r="A38" s="215" t="s">
        <v>97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7"/>
    </row>
    <row r="39" spans="1:14" x14ac:dyDescent="0.25">
      <c r="A39" s="218" t="s">
        <v>98</v>
      </c>
      <c r="B39" s="209"/>
      <c r="C39" s="209"/>
      <c r="D39" s="209"/>
      <c r="E39" s="209" t="s">
        <v>99</v>
      </c>
      <c r="F39" s="209"/>
      <c r="G39" s="209"/>
      <c r="H39" s="209"/>
      <c r="I39" s="209"/>
      <c r="J39" s="209"/>
      <c r="K39" s="209"/>
      <c r="L39" s="209"/>
      <c r="M39" s="209"/>
      <c r="N39" s="210"/>
    </row>
    <row r="40" spans="1:14" x14ac:dyDescent="0.25">
      <c r="A40" s="199" t="s">
        <v>107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1"/>
    </row>
    <row r="41" spans="1:14" x14ac:dyDescent="0.25">
      <c r="A41" s="199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1"/>
    </row>
    <row r="42" spans="1:14" x14ac:dyDescent="0.25">
      <c r="A42" s="19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1"/>
    </row>
    <row r="43" spans="1:14" ht="15.75" thickBot="1" x14ac:dyDescent="0.3">
      <c r="A43" s="211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9"/>
    </row>
    <row r="44" spans="1:14" x14ac:dyDescent="0.25">
      <c r="A44" s="212" t="s">
        <v>100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4"/>
    </row>
    <row r="45" spans="1:14" x14ac:dyDescent="0.25">
      <c r="A45" s="199" t="s">
        <v>103</v>
      </c>
      <c r="B45" s="170"/>
      <c r="C45" s="170"/>
      <c r="D45" s="170"/>
      <c r="E45" s="170" t="s">
        <v>105</v>
      </c>
      <c r="F45" s="170"/>
      <c r="G45" s="170"/>
      <c r="H45" s="170"/>
      <c r="I45" s="170"/>
      <c r="J45" s="170"/>
      <c r="K45" s="170"/>
      <c r="L45" s="170"/>
      <c r="M45" s="170"/>
      <c r="N45" s="171"/>
    </row>
    <row r="46" spans="1:14" x14ac:dyDescent="0.25">
      <c r="A46" s="219" t="s">
        <v>104</v>
      </c>
      <c r="B46" s="164"/>
      <c r="C46" s="164"/>
      <c r="D46" s="164"/>
      <c r="E46" s="164" t="s">
        <v>106</v>
      </c>
      <c r="F46" s="164"/>
      <c r="G46" s="164"/>
      <c r="H46" s="164"/>
      <c r="I46" s="164"/>
      <c r="J46" s="164"/>
      <c r="K46" s="164"/>
      <c r="L46" s="164"/>
      <c r="M46" s="164"/>
      <c r="N46" s="220"/>
    </row>
    <row r="47" spans="1:14" ht="15.75" thickBot="1" x14ac:dyDescent="0.3">
      <c r="A47" s="211" t="s">
        <v>180</v>
      </c>
      <c r="B47" s="178"/>
      <c r="C47" s="178"/>
      <c r="D47" s="178"/>
      <c r="E47" s="178" t="s">
        <v>181</v>
      </c>
      <c r="F47" s="178"/>
      <c r="G47" s="178"/>
      <c r="H47" s="178"/>
      <c r="I47" s="178"/>
      <c r="J47" s="178"/>
      <c r="K47" s="178"/>
      <c r="L47" s="178"/>
      <c r="M47" s="178"/>
      <c r="N47" s="179"/>
    </row>
    <row r="48" spans="1:14" x14ac:dyDescent="0.25">
      <c r="A48" s="204" t="s">
        <v>101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6"/>
    </row>
    <row r="49" spans="1:14" x14ac:dyDescent="0.25">
      <c r="A49" s="207" t="s">
        <v>98</v>
      </c>
      <c r="B49" s="208"/>
      <c r="C49" s="208"/>
      <c r="D49" s="208"/>
      <c r="E49" s="14" t="s">
        <v>10</v>
      </c>
      <c r="F49" s="209" t="s">
        <v>99</v>
      </c>
      <c r="G49" s="209"/>
      <c r="H49" s="209"/>
      <c r="I49" s="209"/>
      <c r="J49" s="209"/>
      <c r="K49" s="209"/>
      <c r="L49" s="209"/>
      <c r="M49" s="209"/>
      <c r="N49" s="210"/>
    </row>
    <row r="50" spans="1:14" x14ac:dyDescent="0.25">
      <c r="A50" s="199"/>
      <c r="B50" s="170"/>
      <c r="C50" s="170"/>
      <c r="D50" s="170"/>
      <c r="E50" s="1">
        <v>1</v>
      </c>
      <c r="F50" s="170"/>
      <c r="G50" s="170"/>
      <c r="H50" s="170"/>
      <c r="I50" s="170"/>
      <c r="J50" s="170"/>
      <c r="K50" s="170"/>
      <c r="L50" s="170"/>
      <c r="M50" s="170"/>
      <c r="N50" s="171"/>
    </row>
    <row r="51" spans="1:14" x14ac:dyDescent="0.25">
      <c r="A51" s="199"/>
      <c r="B51" s="170"/>
      <c r="C51" s="170"/>
      <c r="D51" s="170"/>
      <c r="E51" s="1">
        <v>1</v>
      </c>
      <c r="F51" s="170"/>
      <c r="G51" s="170"/>
      <c r="H51" s="170"/>
      <c r="I51" s="170"/>
      <c r="J51" s="170"/>
      <c r="K51" s="170"/>
      <c r="L51" s="170"/>
      <c r="M51" s="170"/>
      <c r="N51" s="171"/>
    </row>
    <row r="52" spans="1:14" x14ac:dyDescent="0.25">
      <c r="A52" s="199"/>
      <c r="B52" s="170"/>
      <c r="C52" s="170"/>
      <c r="D52" s="170"/>
      <c r="E52" s="1">
        <v>1</v>
      </c>
      <c r="F52" s="170"/>
      <c r="G52" s="170"/>
      <c r="H52" s="170"/>
      <c r="I52" s="170"/>
      <c r="J52" s="170"/>
      <c r="K52" s="170"/>
      <c r="L52" s="170"/>
      <c r="M52" s="170"/>
      <c r="N52" s="171"/>
    </row>
    <row r="53" spans="1:14" x14ac:dyDescent="0.25">
      <c r="A53" s="199"/>
      <c r="B53" s="170"/>
      <c r="C53" s="170"/>
      <c r="D53" s="170"/>
      <c r="E53" s="1">
        <v>1</v>
      </c>
      <c r="F53" s="170"/>
      <c r="G53" s="170"/>
      <c r="H53" s="170"/>
      <c r="I53" s="170"/>
      <c r="J53" s="170"/>
      <c r="K53" s="170"/>
      <c r="L53" s="170"/>
      <c r="M53" s="170"/>
      <c r="N53" s="171"/>
    </row>
    <row r="54" spans="1:14" x14ac:dyDescent="0.25">
      <c r="A54" s="199"/>
      <c r="B54" s="170"/>
      <c r="C54" s="170"/>
      <c r="D54" s="170"/>
      <c r="E54" s="1">
        <v>2</v>
      </c>
      <c r="F54" s="170"/>
      <c r="G54" s="170"/>
      <c r="H54" s="170"/>
      <c r="I54" s="170"/>
      <c r="J54" s="170"/>
      <c r="K54" s="170"/>
      <c r="L54" s="170"/>
      <c r="M54" s="170"/>
      <c r="N54" s="171"/>
    </row>
    <row r="55" spans="1:14" x14ac:dyDescent="0.25">
      <c r="A55" s="199"/>
      <c r="B55" s="170"/>
      <c r="C55" s="170"/>
      <c r="D55" s="170"/>
      <c r="E55" s="1">
        <v>3</v>
      </c>
      <c r="F55" s="170"/>
      <c r="G55" s="170"/>
      <c r="H55" s="170"/>
      <c r="I55" s="170"/>
      <c r="J55" s="170"/>
      <c r="K55" s="170"/>
      <c r="L55" s="170"/>
      <c r="M55" s="170"/>
      <c r="N55" s="171"/>
    </row>
    <row r="56" spans="1:14" x14ac:dyDescent="0.25">
      <c r="A56" s="199"/>
      <c r="B56" s="170"/>
      <c r="C56" s="170"/>
      <c r="D56" s="170"/>
      <c r="E56" s="1">
        <v>3</v>
      </c>
      <c r="F56" s="195"/>
      <c r="G56" s="195"/>
      <c r="H56" s="195"/>
      <c r="I56" s="195"/>
      <c r="J56" s="195"/>
      <c r="K56" s="195"/>
      <c r="L56" s="195"/>
      <c r="M56" s="195"/>
      <c r="N56" s="196"/>
    </row>
    <row r="57" spans="1:14" x14ac:dyDescent="0.25">
      <c r="A57" s="199"/>
      <c r="B57" s="170"/>
      <c r="C57" s="170"/>
      <c r="D57" s="170"/>
      <c r="E57" s="1">
        <v>4</v>
      </c>
      <c r="F57" s="195"/>
      <c r="G57" s="195"/>
      <c r="H57" s="195"/>
      <c r="I57" s="195"/>
      <c r="J57" s="195"/>
      <c r="K57" s="195"/>
      <c r="L57" s="195"/>
      <c r="M57" s="195"/>
      <c r="N57" s="196"/>
    </row>
    <row r="58" spans="1:14" x14ac:dyDescent="0.25">
      <c r="A58" s="202" t="s">
        <v>102</v>
      </c>
      <c r="B58" s="203"/>
      <c r="C58" s="203"/>
      <c r="D58" s="203"/>
      <c r="E58" s="7">
        <v>4</v>
      </c>
      <c r="F58" s="195"/>
      <c r="G58" s="195"/>
      <c r="H58" s="195"/>
      <c r="I58" s="195"/>
      <c r="J58" s="195"/>
      <c r="K58" s="195"/>
      <c r="L58" s="195"/>
      <c r="M58" s="195"/>
      <c r="N58" s="196"/>
    </row>
    <row r="59" spans="1:14" x14ac:dyDescent="0.25">
      <c r="A59" s="199"/>
      <c r="B59" s="170"/>
      <c r="C59" s="170"/>
      <c r="D59" s="170"/>
      <c r="E59" s="1">
        <v>5</v>
      </c>
      <c r="F59" s="195"/>
      <c r="G59" s="195"/>
      <c r="H59" s="195"/>
      <c r="I59" s="195"/>
      <c r="J59" s="195"/>
      <c r="K59" s="195"/>
      <c r="L59" s="195"/>
      <c r="M59" s="195"/>
      <c r="N59" s="196"/>
    </row>
    <row r="60" spans="1:14" x14ac:dyDescent="0.25">
      <c r="A60" s="199"/>
      <c r="B60" s="170"/>
      <c r="C60" s="170"/>
      <c r="D60" s="170"/>
      <c r="E60" s="1">
        <v>6</v>
      </c>
      <c r="F60" s="195"/>
      <c r="G60" s="195"/>
      <c r="H60" s="195"/>
      <c r="I60" s="195"/>
      <c r="J60" s="195"/>
      <c r="K60" s="195"/>
      <c r="L60" s="195"/>
      <c r="M60" s="195"/>
      <c r="N60" s="196"/>
    </row>
    <row r="61" spans="1:14" x14ac:dyDescent="0.25">
      <c r="A61" s="199"/>
      <c r="B61" s="170"/>
      <c r="C61" s="170"/>
      <c r="D61" s="170"/>
      <c r="E61" s="1">
        <v>6</v>
      </c>
      <c r="F61" s="195"/>
      <c r="G61" s="195"/>
      <c r="H61" s="195"/>
      <c r="I61" s="195"/>
      <c r="J61" s="195"/>
      <c r="K61" s="195"/>
      <c r="L61" s="195"/>
      <c r="M61" s="195"/>
      <c r="N61" s="196"/>
    </row>
    <row r="62" spans="1:14" x14ac:dyDescent="0.25">
      <c r="A62" s="199"/>
      <c r="B62" s="170"/>
      <c r="C62" s="170"/>
      <c r="D62" s="170"/>
      <c r="E62" s="1">
        <v>7</v>
      </c>
      <c r="F62" s="195"/>
      <c r="G62" s="195"/>
      <c r="H62" s="195"/>
      <c r="I62" s="195"/>
      <c r="J62" s="195"/>
      <c r="K62" s="195"/>
      <c r="L62" s="195"/>
      <c r="M62" s="195"/>
      <c r="N62" s="196"/>
    </row>
    <row r="63" spans="1:14" x14ac:dyDescent="0.25">
      <c r="A63" s="199"/>
      <c r="B63" s="170"/>
      <c r="C63" s="170"/>
      <c r="D63" s="170"/>
      <c r="E63" s="1">
        <v>8</v>
      </c>
      <c r="F63" s="195"/>
      <c r="G63" s="195"/>
      <c r="H63" s="195"/>
      <c r="I63" s="195"/>
      <c r="J63" s="195"/>
      <c r="K63" s="195"/>
      <c r="L63" s="195"/>
      <c r="M63" s="195"/>
      <c r="N63" s="196"/>
    </row>
    <row r="64" spans="1:14" x14ac:dyDescent="0.25">
      <c r="A64" s="202" t="s">
        <v>102</v>
      </c>
      <c r="B64" s="203"/>
      <c r="C64" s="203"/>
      <c r="D64" s="203"/>
      <c r="E64" s="7">
        <v>8</v>
      </c>
      <c r="F64" s="195"/>
      <c r="G64" s="195"/>
      <c r="H64" s="195"/>
      <c r="I64" s="195"/>
      <c r="J64" s="195"/>
      <c r="K64" s="195"/>
      <c r="L64" s="195"/>
      <c r="M64" s="195"/>
      <c r="N64" s="196"/>
    </row>
    <row r="65" spans="1:14" x14ac:dyDescent="0.25">
      <c r="A65" s="199"/>
      <c r="B65" s="170"/>
      <c r="C65" s="170"/>
      <c r="D65" s="170"/>
      <c r="E65" s="1">
        <v>9</v>
      </c>
      <c r="F65" s="195"/>
      <c r="G65" s="195"/>
      <c r="H65" s="195"/>
      <c r="I65" s="195"/>
      <c r="J65" s="195"/>
      <c r="K65" s="195"/>
      <c r="L65" s="195"/>
      <c r="M65" s="195"/>
      <c r="N65" s="196"/>
    </row>
    <row r="66" spans="1:14" x14ac:dyDescent="0.25">
      <c r="A66" s="199"/>
      <c r="B66" s="170"/>
      <c r="C66" s="170"/>
      <c r="D66" s="170"/>
      <c r="E66" s="1">
        <v>9</v>
      </c>
      <c r="F66" s="195"/>
      <c r="G66" s="195"/>
      <c r="H66" s="195"/>
      <c r="I66" s="195"/>
      <c r="J66" s="195"/>
      <c r="K66" s="195"/>
      <c r="L66" s="195"/>
      <c r="M66" s="195"/>
      <c r="N66" s="196"/>
    </row>
    <row r="67" spans="1:14" x14ac:dyDescent="0.25">
      <c r="A67" s="199"/>
      <c r="B67" s="170"/>
      <c r="C67" s="170"/>
      <c r="D67" s="170"/>
      <c r="E67" s="1">
        <v>10</v>
      </c>
      <c r="F67" s="195"/>
      <c r="G67" s="195"/>
      <c r="H67" s="195"/>
      <c r="I67" s="195"/>
      <c r="J67" s="195"/>
      <c r="K67" s="195"/>
      <c r="L67" s="195"/>
      <c r="M67" s="195"/>
      <c r="N67" s="196"/>
    </row>
    <row r="68" spans="1:14" x14ac:dyDescent="0.25">
      <c r="A68" s="199"/>
      <c r="B68" s="170"/>
      <c r="C68" s="170"/>
      <c r="D68" s="170"/>
      <c r="E68" s="1">
        <v>11</v>
      </c>
      <c r="F68" s="195"/>
      <c r="G68" s="195"/>
      <c r="H68" s="195"/>
      <c r="I68" s="195"/>
      <c r="J68" s="195"/>
      <c r="K68" s="195"/>
      <c r="L68" s="195"/>
      <c r="M68" s="195"/>
      <c r="N68" s="196"/>
    </row>
    <row r="69" spans="1:14" x14ac:dyDescent="0.25">
      <c r="A69" s="199"/>
      <c r="B69" s="170"/>
      <c r="C69" s="170"/>
      <c r="D69" s="170"/>
      <c r="E69" s="1">
        <v>12</v>
      </c>
      <c r="F69" s="195"/>
      <c r="G69" s="195"/>
      <c r="H69" s="195"/>
      <c r="I69" s="195"/>
      <c r="J69" s="195"/>
      <c r="K69" s="195"/>
      <c r="L69" s="195"/>
      <c r="M69" s="195"/>
      <c r="N69" s="196"/>
    </row>
    <row r="70" spans="1:14" x14ac:dyDescent="0.25">
      <c r="A70" s="199"/>
      <c r="B70" s="170"/>
      <c r="C70" s="170"/>
      <c r="D70" s="170"/>
      <c r="E70" s="1">
        <v>12</v>
      </c>
      <c r="F70" s="195"/>
      <c r="G70" s="195"/>
      <c r="H70" s="195"/>
      <c r="I70" s="195"/>
      <c r="J70" s="195"/>
      <c r="K70" s="195"/>
      <c r="L70" s="195"/>
      <c r="M70" s="195"/>
      <c r="N70" s="196"/>
    </row>
    <row r="71" spans="1:14" x14ac:dyDescent="0.25">
      <c r="A71" s="202" t="s">
        <v>102</v>
      </c>
      <c r="B71" s="203"/>
      <c r="C71" s="203"/>
      <c r="D71" s="203"/>
      <c r="E71" s="7">
        <v>12</v>
      </c>
      <c r="F71" s="195"/>
      <c r="G71" s="195"/>
      <c r="H71" s="195"/>
      <c r="I71" s="195"/>
      <c r="J71" s="195"/>
      <c r="K71" s="195"/>
      <c r="L71" s="195"/>
      <c r="M71" s="195"/>
      <c r="N71" s="196"/>
    </row>
    <row r="72" spans="1:14" x14ac:dyDescent="0.25">
      <c r="A72" s="199"/>
      <c r="B72" s="170"/>
      <c r="C72" s="170"/>
      <c r="D72" s="170"/>
      <c r="E72" s="1">
        <v>13</v>
      </c>
      <c r="F72" s="195"/>
      <c r="G72" s="195"/>
      <c r="H72" s="195"/>
      <c r="I72" s="195"/>
      <c r="J72" s="195"/>
      <c r="K72" s="195"/>
      <c r="L72" s="195"/>
      <c r="M72" s="195"/>
      <c r="N72" s="196"/>
    </row>
    <row r="73" spans="1:14" x14ac:dyDescent="0.25">
      <c r="A73" s="199"/>
      <c r="B73" s="170"/>
      <c r="C73" s="170"/>
      <c r="D73" s="170"/>
      <c r="E73" s="1">
        <v>14</v>
      </c>
      <c r="F73" s="195"/>
      <c r="G73" s="195"/>
      <c r="H73" s="195"/>
      <c r="I73" s="195"/>
      <c r="J73" s="195"/>
      <c r="K73" s="195"/>
      <c r="L73" s="195"/>
      <c r="M73" s="195"/>
      <c r="N73" s="196"/>
    </row>
    <row r="74" spans="1:14" x14ac:dyDescent="0.25">
      <c r="A74" s="199"/>
      <c r="B74" s="170"/>
      <c r="C74" s="170"/>
      <c r="D74" s="170"/>
      <c r="E74" s="1">
        <v>15</v>
      </c>
      <c r="F74" s="195"/>
      <c r="G74" s="195"/>
      <c r="H74" s="195"/>
      <c r="I74" s="195"/>
      <c r="J74" s="195"/>
      <c r="K74" s="195"/>
      <c r="L74" s="195"/>
      <c r="M74" s="195"/>
      <c r="N74" s="196"/>
    </row>
    <row r="75" spans="1:14" x14ac:dyDescent="0.25">
      <c r="A75" s="199"/>
      <c r="B75" s="170"/>
      <c r="C75" s="170"/>
      <c r="D75" s="170"/>
      <c r="E75" s="1">
        <v>15</v>
      </c>
      <c r="F75" s="195"/>
      <c r="G75" s="195"/>
      <c r="H75" s="195"/>
      <c r="I75" s="195"/>
      <c r="J75" s="195"/>
      <c r="K75" s="195"/>
      <c r="L75" s="195"/>
      <c r="M75" s="195"/>
      <c r="N75" s="196"/>
    </row>
    <row r="76" spans="1:14" x14ac:dyDescent="0.25">
      <c r="A76" s="199"/>
      <c r="B76" s="170"/>
      <c r="C76" s="170"/>
      <c r="D76" s="170"/>
      <c r="E76" s="1">
        <v>16</v>
      </c>
      <c r="F76" s="195"/>
      <c r="G76" s="195"/>
      <c r="H76" s="195"/>
      <c r="I76" s="195"/>
      <c r="J76" s="195"/>
      <c r="K76" s="195"/>
      <c r="L76" s="195"/>
      <c r="M76" s="195"/>
      <c r="N76" s="196"/>
    </row>
    <row r="77" spans="1:14" x14ac:dyDescent="0.25">
      <c r="A77" s="202" t="s">
        <v>102</v>
      </c>
      <c r="B77" s="203"/>
      <c r="C77" s="203"/>
      <c r="D77" s="203"/>
      <c r="E77" s="7">
        <v>16</v>
      </c>
      <c r="F77" s="195"/>
      <c r="G77" s="195"/>
      <c r="H77" s="195"/>
      <c r="I77" s="195"/>
      <c r="J77" s="195"/>
      <c r="K77" s="195"/>
      <c r="L77" s="195"/>
      <c r="M77" s="195"/>
      <c r="N77" s="196"/>
    </row>
    <row r="78" spans="1:14" x14ac:dyDescent="0.25">
      <c r="A78" s="199"/>
      <c r="B78" s="170"/>
      <c r="C78" s="170"/>
      <c r="D78" s="170"/>
      <c r="E78" s="1">
        <v>17</v>
      </c>
      <c r="F78" s="195"/>
      <c r="G78" s="195"/>
      <c r="H78" s="195"/>
      <c r="I78" s="195"/>
      <c r="J78" s="195"/>
      <c r="K78" s="195"/>
      <c r="L78" s="195"/>
      <c r="M78" s="195"/>
      <c r="N78" s="196"/>
    </row>
    <row r="79" spans="1:14" x14ac:dyDescent="0.25">
      <c r="A79" s="199"/>
      <c r="B79" s="170"/>
      <c r="C79" s="170"/>
      <c r="D79" s="170"/>
      <c r="E79" s="1">
        <v>18</v>
      </c>
      <c r="F79" s="195"/>
      <c r="G79" s="195"/>
      <c r="H79" s="195"/>
      <c r="I79" s="195"/>
      <c r="J79" s="195"/>
      <c r="K79" s="195"/>
      <c r="L79" s="195"/>
      <c r="M79" s="195"/>
      <c r="N79" s="196"/>
    </row>
    <row r="80" spans="1:14" x14ac:dyDescent="0.25">
      <c r="A80" s="199"/>
      <c r="B80" s="170"/>
      <c r="C80" s="170"/>
      <c r="D80" s="170"/>
      <c r="E80" s="1">
        <v>18</v>
      </c>
      <c r="F80" s="170"/>
      <c r="G80" s="170"/>
      <c r="H80" s="170"/>
      <c r="I80" s="170"/>
      <c r="J80" s="170"/>
      <c r="K80" s="170"/>
      <c r="L80" s="170"/>
      <c r="M80" s="170"/>
      <c r="N80" s="171"/>
    </row>
    <row r="81" spans="1:14" x14ac:dyDescent="0.25">
      <c r="A81" s="199"/>
      <c r="B81" s="170"/>
      <c r="C81" s="170"/>
      <c r="D81" s="170"/>
      <c r="E81" s="1">
        <v>19</v>
      </c>
      <c r="F81" s="170"/>
      <c r="G81" s="170"/>
      <c r="H81" s="170"/>
      <c r="I81" s="170"/>
      <c r="J81" s="170"/>
      <c r="K81" s="170"/>
      <c r="L81" s="170"/>
      <c r="M81" s="170"/>
      <c r="N81" s="171"/>
    </row>
    <row r="82" spans="1:14" x14ac:dyDescent="0.25">
      <c r="A82" s="199"/>
      <c r="B82" s="170"/>
      <c r="C82" s="170"/>
      <c r="D82" s="170"/>
      <c r="E82" s="1">
        <v>20</v>
      </c>
      <c r="F82" s="170"/>
      <c r="G82" s="170"/>
      <c r="H82" s="170"/>
      <c r="I82" s="170"/>
      <c r="J82" s="170"/>
      <c r="K82" s="170"/>
      <c r="L82" s="170"/>
      <c r="M82" s="170"/>
      <c r="N82" s="171"/>
    </row>
    <row r="83" spans="1:14" ht="15.75" thickBot="1" x14ac:dyDescent="0.3">
      <c r="A83" s="200" t="s">
        <v>102</v>
      </c>
      <c r="B83" s="201"/>
      <c r="C83" s="201"/>
      <c r="D83" s="201"/>
      <c r="E83" s="9">
        <v>20</v>
      </c>
      <c r="F83" s="197"/>
      <c r="G83" s="197"/>
      <c r="H83" s="197"/>
      <c r="I83" s="197"/>
      <c r="J83" s="197"/>
      <c r="K83" s="197"/>
      <c r="L83" s="197"/>
      <c r="M83" s="197"/>
      <c r="N83" s="198"/>
    </row>
    <row r="84" spans="1:14" x14ac:dyDescent="0.25">
      <c r="A84" s="19"/>
      <c r="B84" s="19"/>
      <c r="C84" s="19"/>
      <c r="D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18"/>
      <c r="B85" s="18"/>
      <c r="C85" s="18"/>
      <c r="D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x14ac:dyDescent="0.25">
      <c r="A86" s="18"/>
      <c r="B86" s="18"/>
      <c r="C86" s="18"/>
      <c r="D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x14ac:dyDescent="0.25">
      <c r="A87" s="18"/>
      <c r="B87" s="18"/>
      <c r="C87" s="18"/>
      <c r="D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x14ac:dyDescent="0.25">
      <c r="A88" s="18"/>
      <c r="B88" s="18"/>
      <c r="C88" s="18"/>
      <c r="D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 x14ac:dyDescent="0.25">
      <c r="A89" s="18"/>
      <c r="B89" s="18"/>
      <c r="C89" s="18"/>
      <c r="D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x14ac:dyDescent="0.25">
      <c r="A90" s="18"/>
      <c r="B90" s="18"/>
      <c r="C90" s="18"/>
      <c r="D90" s="18"/>
      <c r="F90" s="18"/>
      <c r="G90" s="18"/>
      <c r="H90" s="18"/>
      <c r="I90" s="18"/>
      <c r="J90" s="18"/>
      <c r="K90" s="18"/>
      <c r="L90" s="18"/>
      <c r="M90" s="18"/>
      <c r="N90" s="18"/>
    </row>
  </sheetData>
  <mergeCells count="163">
    <mergeCell ref="K2:N2"/>
    <mergeCell ref="A1:N1"/>
    <mergeCell ref="B10:C10"/>
    <mergeCell ref="B11:C11"/>
    <mergeCell ref="B12:C12"/>
    <mergeCell ref="B13:C13"/>
    <mergeCell ref="B14:C14"/>
    <mergeCell ref="B15:C15"/>
    <mergeCell ref="A25:C25"/>
    <mergeCell ref="A21:C21"/>
    <mergeCell ref="A22:C22"/>
    <mergeCell ref="A23:C23"/>
    <mergeCell ref="A24:C24"/>
    <mergeCell ref="B19:C19"/>
    <mergeCell ref="B20:C20"/>
    <mergeCell ref="B16:C16"/>
    <mergeCell ref="B17:C17"/>
    <mergeCell ref="B18:C18"/>
    <mergeCell ref="A7:C7"/>
    <mergeCell ref="A8:C8"/>
    <mergeCell ref="A9:C9"/>
    <mergeCell ref="A2:C2"/>
    <mergeCell ref="A3:C3"/>
    <mergeCell ref="A4:C4"/>
    <mergeCell ref="K11:N11"/>
    <mergeCell ref="K12:N12"/>
    <mergeCell ref="K13:N13"/>
    <mergeCell ref="K14:N14"/>
    <mergeCell ref="K15:N15"/>
    <mergeCell ref="K16:N16"/>
    <mergeCell ref="A31:C31"/>
    <mergeCell ref="A32:C32"/>
    <mergeCell ref="K3:N3"/>
    <mergeCell ref="K4:N4"/>
    <mergeCell ref="K5:N5"/>
    <mergeCell ref="K6:N6"/>
    <mergeCell ref="K7:N7"/>
    <mergeCell ref="K8:N8"/>
    <mergeCell ref="K9:N9"/>
    <mergeCell ref="K10:N10"/>
    <mergeCell ref="A26:C26"/>
    <mergeCell ref="A27:C27"/>
    <mergeCell ref="A28:C28"/>
    <mergeCell ref="A29:C29"/>
    <mergeCell ref="A30:C30"/>
    <mergeCell ref="A5:C5"/>
    <mergeCell ref="A6:C6"/>
    <mergeCell ref="K23:N23"/>
    <mergeCell ref="K24:N24"/>
    <mergeCell ref="K25:N25"/>
    <mergeCell ref="K26:N26"/>
    <mergeCell ref="K27:N27"/>
    <mergeCell ref="K28:N28"/>
    <mergeCell ref="K17:N17"/>
    <mergeCell ref="K18:N18"/>
    <mergeCell ref="K19:N19"/>
    <mergeCell ref="K20:N20"/>
    <mergeCell ref="K21:N21"/>
    <mergeCell ref="K22:N22"/>
    <mergeCell ref="K35:N35"/>
    <mergeCell ref="F34:J34"/>
    <mergeCell ref="F35:J35"/>
    <mergeCell ref="A34:E34"/>
    <mergeCell ref="A35:E35"/>
    <mergeCell ref="A36:E36"/>
    <mergeCell ref="F36:J36"/>
    <mergeCell ref="K36:N36"/>
    <mergeCell ref="K29:N29"/>
    <mergeCell ref="K30:N30"/>
    <mergeCell ref="K31:N31"/>
    <mergeCell ref="K32:N32"/>
    <mergeCell ref="A33:N33"/>
    <mergeCell ref="K34:N34"/>
    <mergeCell ref="E43:N43"/>
    <mergeCell ref="A43:D43"/>
    <mergeCell ref="A44:N44"/>
    <mergeCell ref="E45:N45"/>
    <mergeCell ref="E47:N47"/>
    <mergeCell ref="A45:D45"/>
    <mergeCell ref="A47:D47"/>
    <mergeCell ref="A37:N37"/>
    <mergeCell ref="A38:N38"/>
    <mergeCell ref="A39:D39"/>
    <mergeCell ref="A40:D40"/>
    <mergeCell ref="A42:D42"/>
    <mergeCell ref="E39:N39"/>
    <mergeCell ref="E40:N40"/>
    <mergeCell ref="E42:N42"/>
    <mergeCell ref="A41:D41"/>
    <mergeCell ref="E41:N41"/>
    <mergeCell ref="A46:D46"/>
    <mergeCell ref="E46:N46"/>
    <mergeCell ref="A54:D54"/>
    <mergeCell ref="A55:D55"/>
    <mergeCell ref="A56:D56"/>
    <mergeCell ref="A57:D57"/>
    <mergeCell ref="A58:D58"/>
    <mergeCell ref="A59:D59"/>
    <mergeCell ref="A48:N48"/>
    <mergeCell ref="A49:D49"/>
    <mergeCell ref="A50:D50"/>
    <mergeCell ref="A51:D51"/>
    <mergeCell ref="A52:D52"/>
    <mergeCell ref="A53:D53"/>
    <mergeCell ref="F49:N49"/>
    <mergeCell ref="F50:N50"/>
    <mergeCell ref="F51:N51"/>
    <mergeCell ref="F52:N52"/>
    <mergeCell ref="F53:N53"/>
    <mergeCell ref="F54:N54"/>
    <mergeCell ref="F55:N55"/>
    <mergeCell ref="F56:N56"/>
    <mergeCell ref="F57:N57"/>
    <mergeCell ref="A66:D66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65:D65"/>
    <mergeCell ref="A78:D78"/>
    <mergeCell ref="A79:D79"/>
    <mergeCell ref="A80:D80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F83:N83"/>
    <mergeCell ref="F76:N76"/>
    <mergeCell ref="F77:N77"/>
    <mergeCell ref="F78:N78"/>
    <mergeCell ref="F79:N79"/>
    <mergeCell ref="F80:N80"/>
    <mergeCell ref="F81:N81"/>
    <mergeCell ref="F70:N70"/>
    <mergeCell ref="F71:N71"/>
    <mergeCell ref="F72:N72"/>
    <mergeCell ref="F73:N73"/>
    <mergeCell ref="F74:N74"/>
    <mergeCell ref="F75:N75"/>
    <mergeCell ref="F64:N64"/>
    <mergeCell ref="F65:N65"/>
    <mergeCell ref="F66:N66"/>
    <mergeCell ref="F67:N67"/>
    <mergeCell ref="F68:N68"/>
    <mergeCell ref="F69:N69"/>
    <mergeCell ref="F58:N58"/>
    <mergeCell ref="F59:N59"/>
    <mergeCell ref="F82:N82"/>
    <mergeCell ref="F60:N60"/>
    <mergeCell ref="F61:N61"/>
    <mergeCell ref="F62:N62"/>
    <mergeCell ref="F63:N63"/>
  </mergeCells>
  <pageMargins left="0.7" right="0.7" top="0.75" bottom="0.75" header="0.3" footer="0.3"/>
  <ignoredErrors>
    <ignoredError sqref="F6 F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H3" sqref="H3"/>
    </sheetView>
  </sheetViews>
  <sheetFormatPr defaultRowHeight="15" x14ac:dyDescent="0.25"/>
  <cols>
    <col min="1" max="6" width="9.140625" style="75"/>
    <col min="7" max="7" width="11" style="75" customWidth="1"/>
    <col min="8" max="16384" width="9.140625" style="75"/>
  </cols>
  <sheetData>
    <row r="1" spans="1:14" ht="15.75" thickBot="1" x14ac:dyDescent="0.3"/>
    <row r="2" spans="1:14" x14ac:dyDescent="0.25">
      <c r="A2" s="263" t="s">
        <v>133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5"/>
    </row>
    <row r="3" spans="1:14" ht="45" x14ac:dyDescent="0.25">
      <c r="A3" s="297" t="s">
        <v>135</v>
      </c>
      <c r="B3" s="298"/>
      <c r="C3" s="298"/>
      <c r="D3" s="101" t="s">
        <v>122</v>
      </c>
      <c r="E3" s="101" t="s">
        <v>123</v>
      </c>
      <c r="F3" s="101" t="s">
        <v>124</v>
      </c>
      <c r="G3" s="101" t="s">
        <v>140</v>
      </c>
      <c r="H3" s="101" t="s">
        <v>125</v>
      </c>
      <c r="I3" s="101" t="s">
        <v>27</v>
      </c>
      <c r="J3" s="101" t="s">
        <v>126</v>
      </c>
      <c r="K3" s="299" t="s">
        <v>132</v>
      </c>
      <c r="L3" s="299"/>
      <c r="M3" s="299"/>
      <c r="N3" s="300"/>
    </row>
    <row r="4" spans="1:14" x14ac:dyDescent="0.25">
      <c r="A4" s="268"/>
      <c r="B4" s="269"/>
      <c r="C4" s="269"/>
      <c r="D4" s="108"/>
      <c r="E4" s="108"/>
      <c r="F4" s="108"/>
      <c r="G4" s="108"/>
      <c r="H4" s="108"/>
      <c r="I4" s="108"/>
      <c r="J4" s="108"/>
      <c r="K4" s="256"/>
      <c r="L4" s="256"/>
      <c r="M4" s="256"/>
      <c r="N4" s="267"/>
    </row>
    <row r="5" spans="1:14" x14ac:dyDescent="0.25">
      <c r="A5" s="268"/>
      <c r="B5" s="269"/>
      <c r="C5" s="269"/>
      <c r="D5" s="108"/>
      <c r="E5" s="108"/>
      <c r="F5" s="108"/>
      <c r="G5" s="108"/>
      <c r="H5" s="108"/>
      <c r="I5" s="108"/>
      <c r="J5" s="108"/>
      <c r="K5" s="256"/>
      <c r="L5" s="256"/>
      <c r="M5" s="256"/>
      <c r="N5" s="267"/>
    </row>
    <row r="6" spans="1:14" x14ac:dyDescent="0.25">
      <c r="A6" s="268"/>
      <c r="B6" s="269"/>
      <c r="C6" s="269"/>
      <c r="D6" s="108"/>
      <c r="E6" s="108"/>
      <c r="F6" s="108"/>
      <c r="G6" s="108"/>
      <c r="H6" s="108"/>
      <c r="I6" s="108"/>
      <c r="J6" s="108"/>
      <c r="K6" s="256"/>
      <c r="L6" s="256"/>
      <c r="M6" s="256"/>
      <c r="N6" s="267"/>
    </row>
    <row r="7" spans="1:14" ht="15.75" thickBot="1" x14ac:dyDescent="0.3">
      <c r="A7" s="261"/>
      <c r="B7" s="262"/>
      <c r="C7" s="262"/>
      <c r="D7" s="99"/>
      <c r="E7" s="99"/>
      <c r="F7" s="99"/>
      <c r="G7" s="99"/>
      <c r="H7" s="99"/>
      <c r="I7" s="99"/>
      <c r="J7" s="99"/>
      <c r="K7" s="193"/>
      <c r="L7" s="193"/>
      <c r="M7" s="193"/>
      <c r="N7" s="194"/>
    </row>
    <row r="8" spans="1:14" x14ac:dyDescent="0.25">
      <c r="A8" s="263" t="s">
        <v>128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5"/>
    </row>
    <row r="9" spans="1:14" ht="30" x14ac:dyDescent="0.25">
      <c r="A9" s="271" t="s">
        <v>134</v>
      </c>
      <c r="B9" s="272"/>
      <c r="C9" s="272"/>
      <c r="D9" s="103" t="s">
        <v>129</v>
      </c>
      <c r="E9" s="103" t="s">
        <v>130</v>
      </c>
      <c r="F9" s="103" t="s">
        <v>131</v>
      </c>
      <c r="G9" s="260" t="s">
        <v>69</v>
      </c>
      <c r="H9" s="260"/>
      <c r="I9" s="260"/>
      <c r="J9" s="260"/>
      <c r="K9" s="260"/>
      <c r="L9" s="260"/>
      <c r="M9" s="260"/>
      <c r="N9" s="270"/>
    </row>
    <row r="10" spans="1:14" x14ac:dyDescent="0.25">
      <c r="A10" s="268"/>
      <c r="B10" s="269"/>
      <c r="C10" s="269"/>
      <c r="D10" s="108"/>
      <c r="E10" s="108"/>
      <c r="F10" s="108"/>
      <c r="G10" s="269"/>
      <c r="H10" s="269"/>
      <c r="I10" s="269"/>
      <c r="J10" s="269"/>
      <c r="K10" s="269"/>
      <c r="L10" s="269"/>
      <c r="M10" s="269"/>
      <c r="N10" s="292"/>
    </row>
    <row r="11" spans="1:14" x14ac:dyDescent="0.25">
      <c r="A11" s="268"/>
      <c r="B11" s="269"/>
      <c r="C11" s="269"/>
      <c r="D11" s="108"/>
      <c r="E11" s="108"/>
      <c r="F11" s="108"/>
      <c r="G11" s="269"/>
      <c r="H11" s="269"/>
      <c r="I11" s="269"/>
      <c r="J11" s="269"/>
      <c r="K11" s="269"/>
      <c r="L11" s="269"/>
      <c r="M11" s="269"/>
      <c r="N11" s="292"/>
    </row>
    <row r="12" spans="1:14" x14ac:dyDescent="0.25">
      <c r="A12" s="268"/>
      <c r="B12" s="269"/>
      <c r="C12" s="269"/>
      <c r="D12" s="108"/>
      <c r="E12" s="108"/>
      <c r="F12" s="108"/>
      <c r="G12" s="269"/>
      <c r="H12" s="269"/>
      <c r="I12" s="269"/>
      <c r="J12" s="269"/>
      <c r="K12" s="269"/>
      <c r="L12" s="269"/>
      <c r="M12" s="269"/>
      <c r="N12" s="292"/>
    </row>
    <row r="13" spans="1:14" x14ac:dyDescent="0.25">
      <c r="A13" s="268"/>
      <c r="B13" s="269"/>
      <c r="C13" s="269"/>
      <c r="D13" s="108"/>
      <c r="E13" s="108"/>
      <c r="F13" s="108"/>
      <c r="G13" s="269"/>
      <c r="H13" s="269"/>
      <c r="I13" s="269"/>
      <c r="J13" s="269"/>
      <c r="K13" s="269"/>
      <c r="L13" s="269"/>
      <c r="M13" s="269"/>
      <c r="N13" s="292"/>
    </row>
    <row r="14" spans="1:14" x14ac:dyDescent="0.25">
      <c r="A14" s="268"/>
      <c r="B14" s="269"/>
      <c r="C14" s="269"/>
      <c r="D14" s="108"/>
      <c r="E14" s="108"/>
      <c r="F14" s="108"/>
      <c r="G14" s="269"/>
      <c r="H14" s="269"/>
      <c r="I14" s="269"/>
      <c r="J14" s="269"/>
      <c r="K14" s="269"/>
      <c r="L14" s="269"/>
      <c r="M14" s="269"/>
      <c r="N14" s="292"/>
    </row>
    <row r="15" spans="1:14" x14ac:dyDescent="0.25">
      <c r="A15" s="268"/>
      <c r="B15" s="269"/>
      <c r="C15" s="269"/>
      <c r="D15" s="108"/>
      <c r="E15" s="108"/>
      <c r="F15" s="108"/>
      <c r="G15" s="269"/>
      <c r="H15" s="269"/>
      <c r="I15" s="269"/>
      <c r="J15" s="269"/>
      <c r="K15" s="269"/>
      <c r="L15" s="269"/>
      <c r="M15" s="269"/>
      <c r="N15" s="292"/>
    </row>
    <row r="16" spans="1:14" x14ac:dyDescent="0.25">
      <c r="A16" s="268"/>
      <c r="B16" s="269"/>
      <c r="C16" s="269"/>
      <c r="D16" s="108"/>
      <c r="E16" s="108"/>
      <c r="F16" s="108"/>
      <c r="G16" s="269"/>
      <c r="H16" s="269"/>
      <c r="I16" s="269"/>
      <c r="J16" s="269"/>
      <c r="K16" s="269"/>
      <c r="L16" s="269"/>
      <c r="M16" s="269"/>
      <c r="N16" s="292"/>
    </row>
    <row r="17" spans="1:14" ht="15.75" thickBot="1" x14ac:dyDescent="0.3">
      <c r="A17" s="261"/>
      <c r="B17" s="262"/>
      <c r="C17" s="262"/>
      <c r="D17" s="99"/>
      <c r="E17" s="99"/>
      <c r="F17" s="99"/>
      <c r="G17" s="262"/>
      <c r="H17" s="262"/>
      <c r="I17" s="262"/>
      <c r="J17" s="262"/>
      <c r="K17" s="262"/>
      <c r="L17" s="262"/>
      <c r="M17" s="262"/>
      <c r="N17" s="293"/>
    </row>
    <row r="18" spans="1:14" x14ac:dyDescent="0.25">
      <c r="A18" s="294" t="s">
        <v>139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6"/>
    </row>
    <row r="19" spans="1:14" ht="45" x14ac:dyDescent="0.25">
      <c r="A19" s="275" t="s">
        <v>175</v>
      </c>
      <c r="B19" s="276"/>
      <c r="C19" s="276"/>
      <c r="D19" s="102" t="s">
        <v>130</v>
      </c>
      <c r="E19" s="102" t="s">
        <v>131</v>
      </c>
      <c r="F19" s="102" t="s">
        <v>136</v>
      </c>
      <c r="G19" s="102" t="s">
        <v>137</v>
      </c>
      <c r="H19" s="102" t="s">
        <v>126</v>
      </c>
      <c r="I19" s="102" t="s">
        <v>172</v>
      </c>
      <c r="J19" s="281" t="s">
        <v>173</v>
      </c>
      <c r="K19" s="281"/>
      <c r="L19" s="281"/>
      <c r="M19" s="281"/>
      <c r="N19" s="282"/>
    </row>
    <row r="20" spans="1:14" x14ac:dyDescent="0.25">
      <c r="A20" s="273"/>
      <c r="B20" s="274"/>
      <c r="C20" s="274"/>
      <c r="D20" s="106"/>
      <c r="E20" s="106"/>
      <c r="F20" s="106"/>
      <c r="G20" s="106"/>
      <c r="H20" s="106"/>
      <c r="I20" s="105"/>
      <c r="J20" s="274"/>
      <c r="K20" s="274"/>
      <c r="L20" s="274"/>
      <c r="M20" s="274"/>
      <c r="N20" s="291"/>
    </row>
    <row r="21" spans="1:14" x14ac:dyDescent="0.25">
      <c r="A21" s="273"/>
      <c r="B21" s="274"/>
      <c r="C21" s="274"/>
      <c r="D21" s="106"/>
      <c r="E21" s="106"/>
      <c r="F21" s="106"/>
      <c r="G21" s="106"/>
      <c r="H21" s="106"/>
      <c r="I21" s="105"/>
      <c r="J21" s="274"/>
      <c r="K21" s="274"/>
      <c r="L21" s="274"/>
      <c r="M21" s="274"/>
      <c r="N21" s="291"/>
    </row>
    <row r="22" spans="1:14" x14ac:dyDescent="0.25">
      <c r="A22" s="273"/>
      <c r="B22" s="274"/>
      <c r="C22" s="274"/>
      <c r="D22" s="106"/>
      <c r="E22" s="106"/>
      <c r="F22" s="106"/>
      <c r="G22" s="106"/>
      <c r="H22" s="106"/>
      <c r="I22" s="105"/>
      <c r="J22" s="274"/>
      <c r="K22" s="274"/>
      <c r="L22" s="274"/>
      <c r="M22" s="274"/>
      <c r="N22" s="291"/>
    </row>
    <row r="23" spans="1:14" x14ac:dyDescent="0.25">
      <c r="A23" s="273"/>
      <c r="B23" s="274"/>
      <c r="C23" s="274"/>
      <c r="D23" s="106"/>
      <c r="E23" s="106"/>
      <c r="F23" s="106"/>
      <c r="G23" s="106"/>
      <c r="H23" s="106"/>
      <c r="I23" s="105"/>
      <c r="J23" s="274"/>
      <c r="K23" s="274"/>
      <c r="L23" s="274"/>
      <c r="M23" s="274"/>
      <c r="N23" s="291"/>
    </row>
    <row r="24" spans="1:14" x14ac:dyDescent="0.25">
      <c r="A24" s="273"/>
      <c r="B24" s="274"/>
      <c r="C24" s="274"/>
      <c r="D24" s="106"/>
      <c r="E24" s="106"/>
      <c r="F24" s="106"/>
      <c r="G24" s="106"/>
      <c r="H24" s="106"/>
      <c r="I24" s="105"/>
      <c r="J24" s="274"/>
      <c r="K24" s="274"/>
      <c r="L24" s="274"/>
      <c r="M24" s="274"/>
      <c r="N24" s="291"/>
    </row>
    <row r="25" spans="1:14" ht="30" x14ac:dyDescent="0.25">
      <c r="A25" s="275" t="s">
        <v>174</v>
      </c>
      <c r="B25" s="276"/>
      <c r="C25" s="276"/>
      <c r="D25" s="102" t="s">
        <v>168</v>
      </c>
      <c r="E25" s="102" t="s">
        <v>169</v>
      </c>
      <c r="F25" s="102" t="s">
        <v>170</v>
      </c>
      <c r="G25" s="102" t="s">
        <v>171</v>
      </c>
      <c r="H25" s="281" t="s">
        <v>138</v>
      </c>
      <c r="I25" s="281"/>
      <c r="J25" s="281"/>
      <c r="K25" s="281"/>
      <c r="L25" s="281"/>
      <c r="M25" s="281"/>
      <c r="N25" s="282"/>
    </row>
    <row r="26" spans="1:14" s="109" customFormat="1" x14ac:dyDescent="0.25">
      <c r="A26" s="287"/>
      <c r="B26" s="288"/>
      <c r="C26" s="288"/>
      <c r="D26" s="107"/>
      <c r="E26" s="107"/>
      <c r="F26" s="107"/>
      <c r="G26" s="107"/>
      <c r="H26" s="289"/>
      <c r="I26" s="289"/>
      <c r="J26" s="289"/>
      <c r="K26" s="289"/>
      <c r="L26" s="289"/>
      <c r="M26" s="289"/>
      <c r="N26" s="290"/>
    </row>
    <row r="27" spans="1:14" s="109" customFormat="1" x14ac:dyDescent="0.25">
      <c r="A27" s="287"/>
      <c r="B27" s="288"/>
      <c r="C27" s="288"/>
      <c r="D27" s="107"/>
      <c r="E27" s="107"/>
      <c r="F27" s="107"/>
      <c r="G27" s="107"/>
      <c r="H27" s="289"/>
      <c r="I27" s="289"/>
      <c r="J27" s="289"/>
      <c r="K27" s="289"/>
      <c r="L27" s="289"/>
      <c r="M27" s="289"/>
      <c r="N27" s="290"/>
    </row>
    <row r="28" spans="1:14" s="109" customFormat="1" x14ac:dyDescent="0.25">
      <c r="A28" s="277"/>
      <c r="B28" s="278"/>
      <c r="C28" s="278"/>
      <c r="D28" s="110"/>
      <c r="E28" s="110"/>
      <c r="F28" s="110"/>
      <c r="G28" s="110"/>
      <c r="H28" s="283"/>
      <c r="I28" s="283"/>
      <c r="J28" s="283"/>
      <c r="K28" s="283"/>
      <c r="L28" s="283"/>
      <c r="M28" s="283"/>
      <c r="N28" s="284"/>
    </row>
    <row r="29" spans="1:14" ht="15.75" thickBot="1" x14ac:dyDescent="0.3">
      <c r="A29" s="279"/>
      <c r="B29" s="280"/>
      <c r="C29" s="280"/>
      <c r="D29" s="111"/>
      <c r="E29" s="111"/>
      <c r="F29" s="111"/>
      <c r="G29" s="111"/>
      <c r="H29" s="285"/>
      <c r="I29" s="285"/>
      <c r="J29" s="285"/>
      <c r="K29" s="285"/>
      <c r="L29" s="285"/>
      <c r="M29" s="285"/>
      <c r="N29" s="286"/>
    </row>
    <row r="30" spans="1:14" x14ac:dyDescent="0.25">
      <c r="A30" s="263" t="s">
        <v>141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5"/>
    </row>
    <row r="31" spans="1:14" ht="30" x14ac:dyDescent="0.25">
      <c r="A31" s="271" t="s">
        <v>142</v>
      </c>
      <c r="B31" s="272"/>
      <c r="C31" s="272"/>
      <c r="D31" s="103" t="s">
        <v>152</v>
      </c>
      <c r="E31" s="103" t="s">
        <v>143</v>
      </c>
      <c r="F31" s="103" t="s">
        <v>144</v>
      </c>
      <c r="G31" s="103" t="s">
        <v>145</v>
      </c>
      <c r="H31" s="103" t="s">
        <v>165</v>
      </c>
      <c r="I31" s="103" t="s">
        <v>166</v>
      </c>
      <c r="J31" s="103" t="s">
        <v>126</v>
      </c>
      <c r="K31" s="103" t="s">
        <v>146</v>
      </c>
      <c r="L31" s="103" t="s">
        <v>27</v>
      </c>
      <c r="M31" s="260" t="s">
        <v>127</v>
      </c>
      <c r="N31" s="270"/>
    </row>
    <row r="32" spans="1:14" x14ac:dyDescent="0.25">
      <c r="A32" s="268"/>
      <c r="B32" s="269"/>
      <c r="C32" s="269"/>
      <c r="D32" s="108"/>
      <c r="E32" s="108"/>
      <c r="F32" s="108"/>
      <c r="G32" s="108"/>
      <c r="H32" s="108"/>
      <c r="I32" s="108"/>
      <c r="J32" s="108"/>
      <c r="K32" s="108"/>
      <c r="L32" s="108"/>
      <c r="M32" s="256"/>
      <c r="N32" s="267"/>
    </row>
    <row r="33" spans="1:14" x14ac:dyDescent="0.25">
      <c r="A33" s="268"/>
      <c r="B33" s="269"/>
      <c r="C33" s="269"/>
      <c r="D33" s="108"/>
      <c r="E33" s="108"/>
      <c r="F33" s="108"/>
      <c r="G33" s="108"/>
      <c r="H33" s="108"/>
      <c r="I33" s="108"/>
      <c r="J33" s="108"/>
      <c r="K33" s="108"/>
      <c r="L33" s="108"/>
      <c r="M33" s="256"/>
      <c r="N33" s="267"/>
    </row>
    <row r="34" spans="1:14" x14ac:dyDescent="0.25">
      <c r="A34" s="268"/>
      <c r="B34" s="269"/>
      <c r="C34" s="269"/>
      <c r="D34" s="108"/>
      <c r="E34" s="108"/>
      <c r="F34" s="108"/>
      <c r="G34" s="108"/>
      <c r="H34" s="108"/>
      <c r="I34" s="108"/>
      <c r="J34" s="108"/>
      <c r="K34" s="108"/>
      <c r="L34" s="108"/>
      <c r="M34" s="256"/>
      <c r="N34" s="267"/>
    </row>
    <row r="35" spans="1:14" x14ac:dyDescent="0.25">
      <c r="A35" s="268"/>
      <c r="B35" s="269"/>
      <c r="C35" s="269"/>
      <c r="D35" s="108"/>
      <c r="E35" s="108"/>
      <c r="F35" s="108"/>
      <c r="G35" s="108"/>
      <c r="H35" s="108"/>
      <c r="I35" s="108"/>
      <c r="J35" s="108"/>
      <c r="K35" s="108"/>
      <c r="L35" s="108"/>
      <c r="M35" s="256"/>
      <c r="N35" s="267"/>
    </row>
    <row r="36" spans="1:14" x14ac:dyDescent="0.25">
      <c r="A36" s="268"/>
      <c r="B36" s="269"/>
      <c r="C36" s="269"/>
      <c r="D36" s="108"/>
      <c r="E36" s="108"/>
      <c r="F36" s="108"/>
      <c r="G36" s="108"/>
      <c r="H36" s="108"/>
      <c r="I36" s="108"/>
      <c r="J36" s="108"/>
      <c r="K36" s="108"/>
      <c r="L36" s="108"/>
      <c r="M36" s="256"/>
      <c r="N36" s="267"/>
    </row>
    <row r="37" spans="1:14" x14ac:dyDescent="0.25">
      <c r="A37" s="268"/>
      <c r="B37" s="269"/>
      <c r="C37" s="269"/>
      <c r="D37" s="108"/>
      <c r="E37" s="108"/>
      <c r="F37" s="108"/>
      <c r="G37" s="108"/>
      <c r="H37" s="108"/>
      <c r="I37" s="108"/>
      <c r="J37" s="108"/>
      <c r="K37" s="108"/>
      <c r="L37" s="108"/>
      <c r="M37" s="256"/>
      <c r="N37" s="267"/>
    </row>
    <row r="38" spans="1:14" x14ac:dyDescent="0.25">
      <c r="A38" s="268"/>
      <c r="B38" s="269"/>
      <c r="C38" s="269"/>
      <c r="D38" s="108"/>
      <c r="E38" s="108"/>
      <c r="F38" s="108"/>
      <c r="G38" s="108"/>
      <c r="H38" s="108"/>
      <c r="I38" s="108"/>
      <c r="J38" s="108"/>
      <c r="K38" s="108"/>
      <c r="L38" s="108"/>
      <c r="M38" s="256"/>
      <c r="N38" s="267"/>
    </row>
    <row r="39" spans="1:14" x14ac:dyDescent="0.25">
      <c r="A39" s="268"/>
      <c r="B39" s="269"/>
      <c r="C39" s="269"/>
      <c r="D39" s="108"/>
      <c r="E39" s="108"/>
      <c r="F39" s="108"/>
      <c r="G39" s="108"/>
      <c r="H39" s="108"/>
      <c r="I39" s="108"/>
      <c r="J39" s="108"/>
      <c r="K39" s="108"/>
      <c r="L39" s="108"/>
      <c r="M39" s="256"/>
      <c r="N39" s="267"/>
    </row>
    <row r="40" spans="1:14" x14ac:dyDescent="0.25">
      <c r="A40" s="268"/>
      <c r="B40" s="269"/>
      <c r="C40" s="269"/>
      <c r="D40" s="108"/>
      <c r="E40" s="108"/>
      <c r="F40" s="108"/>
      <c r="G40" s="108"/>
      <c r="H40" s="108"/>
      <c r="I40" s="108"/>
      <c r="J40" s="108"/>
      <c r="K40" s="108"/>
      <c r="L40" s="108"/>
      <c r="M40" s="256"/>
      <c r="N40" s="267"/>
    </row>
    <row r="41" spans="1:14" ht="15.75" thickBot="1" x14ac:dyDescent="0.3">
      <c r="A41" s="261"/>
      <c r="B41" s="262"/>
      <c r="C41" s="262"/>
      <c r="D41" s="99"/>
      <c r="E41" s="99"/>
      <c r="F41" s="99"/>
      <c r="G41" s="99"/>
      <c r="H41" s="99"/>
      <c r="I41" s="99"/>
      <c r="J41" s="99"/>
      <c r="K41" s="99"/>
      <c r="L41" s="99"/>
      <c r="M41" s="193"/>
      <c r="N41" s="194"/>
    </row>
    <row r="42" spans="1:14" x14ac:dyDescent="0.25">
      <c r="A42" s="263" t="s">
        <v>147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5"/>
    </row>
    <row r="43" spans="1:14" ht="30" x14ac:dyDescent="0.25">
      <c r="A43" s="266" t="s">
        <v>134</v>
      </c>
      <c r="B43" s="257"/>
      <c r="C43" s="257"/>
      <c r="D43" s="103" t="s">
        <v>148</v>
      </c>
      <c r="E43" s="260" t="s">
        <v>149</v>
      </c>
      <c r="F43" s="260"/>
      <c r="G43" s="257" t="s">
        <v>69</v>
      </c>
      <c r="H43" s="257"/>
      <c r="I43" s="257"/>
      <c r="J43" s="257"/>
      <c r="K43" s="257"/>
      <c r="L43" s="257"/>
      <c r="M43" s="257"/>
      <c r="N43" s="258"/>
    </row>
    <row r="44" spans="1:14" x14ac:dyDescent="0.25">
      <c r="A44" s="236"/>
      <c r="B44" s="237"/>
      <c r="C44" s="237"/>
      <c r="D44" s="108"/>
      <c r="E44" s="256"/>
      <c r="F44" s="256"/>
      <c r="G44" s="237"/>
      <c r="H44" s="237"/>
      <c r="I44" s="237"/>
      <c r="J44" s="237"/>
      <c r="K44" s="237"/>
      <c r="L44" s="237"/>
      <c r="M44" s="237"/>
      <c r="N44" s="240"/>
    </row>
    <row r="45" spans="1:14" x14ac:dyDescent="0.25">
      <c r="A45" s="236"/>
      <c r="B45" s="237"/>
      <c r="C45" s="237"/>
      <c r="D45" s="108"/>
      <c r="E45" s="256"/>
      <c r="F45" s="256"/>
      <c r="G45" s="237"/>
      <c r="H45" s="237"/>
      <c r="I45" s="237"/>
      <c r="J45" s="237"/>
      <c r="K45" s="237"/>
      <c r="L45" s="237"/>
      <c r="M45" s="237"/>
      <c r="N45" s="240"/>
    </row>
    <row r="46" spans="1:14" x14ac:dyDescent="0.25">
      <c r="A46" s="236"/>
      <c r="B46" s="237"/>
      <c r="C46" s="237"/>
      <c r="D46" s="108"/>
      <c r="E46" s="256"/>
      <c r="F46" s="256"/>
      <c r="G46" s="237"/>
      <c r="H46" s="237"/>
      <c r="I46" s="237"/>
      <c r="J46" s="237"/>
      <c r="K46" s="237"/>
      <c r="L46" s="237"/>
      <c r="M46" s="237"/>
      <c r="N46" s="240"/>
    </row>
    <row r="47" spans="1:14" x14ac:dyDescent="0.25">
      <c r="A47" s="236"/>
      <c r="B47" s="237"/>
      <c r="C47" s="237"/>
      <c r="D47" s="108"/>
      <c r="E47" s="256"/>
      <c r="F47" s="256"/>
      <c r="G47" s="237"/>
      <c r="H47" s="237"/>
      <c r="I47" s="237"/>
      <c r="J47" s="237"/>
      <c r="K47" s="237"/>
      <c r="L47" s="237"/>
      <c r="M47" s="237"/>
      <c r="N47" s="240"/>
    </row>
    <row r="48" spans="1:14" x14ac:dyDescent="0.25">
      <c r="A48" s="236"/>
      <c r="B48" s="237"/>
      <c r="C48" s="237"/>
      <c r="D48" s="108"/>
      <c r="E48" s="256"/>
      <c r="F48" s="256"/>
      <c r="G48" s="237"/>
      <c r="H48" s="237"/>
      <c r="I48" s="237"/>
      <c r="J48" s="237"/>
      <c r="K48" s="237"/>
      <c r="L48" s="237"/>
      <c r="M48" s="237"/>
      <c r="N48" s="240"/>
    </row>
    <row r="49" spans="1:14" x14ac:dyDescent="0.25">
      <c r="A49" s="236"/>
      <c r="B49" s="237"/>
      <c r="C49" s="237"/>
      <c r="D49" s="108"/>
      <c r="E49" s="256"/>
      <c r="F49" s="256"/>
      <c r="G49" s="237"/>
      <c r="H49" s="237"/>
      <c r="I49" s="237"/>
      <c r="J49" s="237"/>
      <c r="K49" s="237"/>
      <c r="L49" s="237"/>
      <c r="M49" s="237"/>
      <c r="N49" s="240"/>
    </row>
    <row r="50" spans="1:14" x14ac:dyDescent="0.25">
      <c r="A50" s="236"/>
      <c r="B50" s="237"/>
      <c r="C50" s="237"/>
      <c r="D50" s="108"/>
      <c r="E50" s="256"/>
      <c r="F50" s="256"/>
      <c r="G50" s="237"/>
      <c r="H50" s="237"/>
      <c r="I50" s="237"/>
      <c r="J50" s="237"/>
      <c r="K50" s="237"/>
      <c r="L50" s="237"/>
      <c r="M50" s="237"/>
      <c r="N50" s="240"/>
    </row>
    <row r="51" spans="1:14" x14ac:dyDescent="0.25">
      <c r="A51" s="236"/>
      <c r="B51" s="237"/>
      <c r="C51" s="237"/>
      <c r="D51" s="108"/>
      <c r="E51" s="256"/>
      <c r="F51" s="256"/>
      <c r="G51" s="237"/>
      <c r="H51" s="237"/>
      <c r="I51" s="237"/>
      <c r="J51" s="237"/>
      <c r="K51" s="237"/>
      <c r="L51" s="237"/>
      <c r="M51" s="237"/>
      <c r="N51" s="240"/>
    </row>
    <row r="52" spans="1:14" x14ac:dyDescent="0.25">
      <c r="A52" s="236"/>
      <c r="B52" s="237"/>
      <c r="C52" s="237"/>
      <c r="D52" s="108"/>
      <c r="E52" s="256"/>
      <c r="F52" s="256"/>
      <c r="G52" s="237"/>
      <c r="H52" s="237"/>
      <c r="I52" s="237"/>
      <c r="J52" s="237"/>
      <c r="K52" s="237"/>
      <c r="L52" s="237"/>
      <c r="M52" s="237"/>
      <c r="N52" s="240"/>
    </row>
    <row r="53" spans="1:14" x14ac:dyDescent="0.25">
      <c r="A53" s="236"/>
      <c r="B53" s="237"/>
      <c r="C53" s="237"/>
      <c r="D53" s="108"/>
      <c r="E53" s="256"/>
      <c r="F53" s="256"/>
      <c r="G53" s="237"/>
      <c r="H53" s="237"/>
      <c r="I53" s="237"/>
      <c r="J53" s="237"/>
      <c r="K53" s="237"/>
      <c r="L53" s="237"/>
      <c r="M53" s="237"/>
      <c r="N53" s="240"/>
    </row>
    <row r="54" spans="1:14" ht="15.75" thickBot="1" x14ac:dyDescent="0.3">
      <c r="A54" s="234"/>
      <c r="B54" s="235"/>
      <c r="C54" s="235"/>
      <c r="D54" s="99"/>
      <c r="E54" s="193"/>
      <c r="F54" s="193"/>
      <c r="G54" s="235"/>
      <c r="H54" s="235"/>
      <c r="I54" s="235"/>
      <c r="J54" s="235"/>
      <c r="K54" s="235"/>
      <c r="L54" s="235"/>
      <c r="M54" s="235"/>
      <c r="N54" s="259"/>
    </row>
    <row r="55" spans="1:14" ht="15.75" thickBot="1" x14ac:dyDescent="0.3">
      <c r="A55" s="241" t="s">
        <v>154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</row>
    <row r="56" spans="1:14" x14ac:dyDescent="0.25">
      <c r="A56" s="238" t="s">
        <v>155</v>
      </c>
      <c r="B56" s="239"/>
      <c r="C56" s="239"/>
      <c r="D56" s="239"/>
      <c r="E56" s="112" t="s">
        <v>27</v>
      </c>
      <c r="F56" s="238" t="s">
        <v>155</v>
      </c>
      <c r="G56" s="239"/>
      <c r="H56" s="239"/>
      <c r="I56" s="239"/>
      <c r="J56" s="112" t="s">
        <v>27</v>
      </c>
      <c r="K56" s="242" t="s">
        <v>156</v>
      </c>
      <c r="L56" s="243"/>
      <c r="M56" s="246"/>
      <c r="N56" s="247"/>
    </row>
    <row r="57" spans="1:14" ht="15.75" thickBot="1" x14ac:dyDescent="0.3">
      <c r="A57" s="236" t="s">
        <v>177</v>
      </c>
      <c r="B57" s="237"/>
      <c r="C57" s="237"/>
      <c r="D57" s="113"/>
      <c r="E57" s="104">
        <f>SUM(D57/2)</f>
        <v>0</v>
      </c>
      <c r="F57" s="236"/>
      <c r="G57" s="237"/>
      <c r="H57" s="237"/>
      <c r="I57" s="237"/>
      <c r="J57" s="114"/>
      <c r="K57" s="244"/>
      <c r="L57" s="245"/>
      <c r="M57" s="248"/>
      <c r="N57" s="249"/>
    </row>
    <row r="58" spans="1:14" x14ac:dyDescent="0.25">
      <c r="A58" s="236" t="s">
        <v>178</v>
      </c>
      <c r="B58" s="237"/>
      <c r="C58" s="237"/>
      <c r="D58" s="113"/>
      <c r="E58" s="104">
        <f>SUM(D58/4)</f>
        <v>0</v>
      </c>
      <c r="F58" s="236"/>
      <c r="G58" s="237"/>
      <c r="H58" s="237"/>
      <c r="I58" s="237"/>
      <c r="J58" s="114"/>
      <c r="K58" s="250" t="s">
        <v>157</v>
      </c>
      <c r="L58" s="251"/>
      <c r="M58" s="252">
        <f>SUM(E68,J68,N68,L32:L41,J4:J7)</f>
        <v>0</v>
      </c>
      <c r="N58" s="253"/>
    </row>
    <row r="59" spans="1:14" ht="15.75" thickBot="1" x14ac:dyDescent="0.3">
      <c r="A59" s="236" t="s">
        <v>179</v>
      </c>
      <c r="B59" s="237"/>
      <c r="C59" s="237"/>
      <c r="D59" s="113"/>
      <c r="E59" s="104">
        <f>SUM(D59/2)</f>
        <v>0</v>
      </c>
      <c r="F59" s="236"/>
      <c r="G59" s="237"/>
      <c r="H59" s="237"/>
      <c r="I59" s="237"/>
      <c r="J59" s="114"/>
      <c r="K59" s="244"/>
      <c r="L59" s="245"/>
      <c r="M59" s="254"/>
      <c r="N59" s="255"/>
    </row>
    <row r="60" spans="1:14" x14ac:dyDescent="0.25">
      <c r="A60" s="236"/>
      <c r="B60" s="237"/>
      <c r="C60" s="237"/>
      <c r="D60" s="237"/>
      <c r="E60" s="114"/>
      <c r="F60" s="236"/>
      <c r="G60" s="237"/>
      <c r="H60" s="237"/>
      <c r="I60" s="237"/>
      <c r="J60" s="114"/>
      <c r="K60" s="238" t="s">
        <v>159</v>
      </c>
      <c r="L60" s="239"/>
      <c r="M60" s="239"/>
      <c r="N60" s="112" t="s">
        <v>27</v>
      </c>
    </row>
    <row r="61" spans="1:14" x14ac:dyDescent="0.25">
      <c r="A61" s="236"/>
      <c r="B61" s="237"/>
      <c r="C61" s="237"/>
      <c r="D61" s="237"/>
      <c r="E61" s="114"/>
      <c r="F61" s="236"/>
      <c r="G61" s="237"/>
      <c r="H61" s="237"/>
      <c r="I61" s="237"/>
      <c r="J61" s="114"/>
      <c r="K61" s="236"/>
      <c r="L61" s="237"/>
      <c r="M61" s="237"/>
      <c r="N61" s="114"/>
    </row>
    <row r="62" spans="1:14" x14ac:dyDescent="0.25">
      <c r="A62" s="236"/>
      <c r="B62" s="237"/>
      <c r="C62" s="237"/>
      <c r="D62" s="237"/>
      <c r="E62" s="114"/>
      <c r="F62" s="236"/>
      <c r="G62" s="237"/>
      <c r="H62" s="237"/>
      <c r="I62" s="237"/>
      <c r="J62" s="114"/>
      <c r="K62" s="236"/>
      <c r="L62" s="237"/>
      <c r="M62" s="237"/>
      <c r="N62" s="114"/>
    </row>
    <row r="63" spans="1:14" x14ac:dyDescent="0.25">
      <c r="A63" s="236"/>
      <c r="B63" s="237"/>
      <c r="C63" s="237"/>
      <c r="D63" s="237"/>
      <c r="E63" s="114"/>
      <c r="F63" s="236"/>
      <c r="G63" s="237"/>
      <c r="H63" s="237"/>
      <c r="I63" s="237"/>
      <c r="J63" s="114"/>
      <c r="K63" s="236"/>
      <c r="L63" s="237"/>
      <c r="M63" s="237"/>
      <c r="N63" s="114"/>
    </row>
    <row r="64" spans="1:14" x14ac:dyDescent="0.25">
      <c r="A64" s="236"/>
      <c r="B64" s="237"/>
      <c r="C64" s="237"/>
      <c r="D64" s="237"/>
      <c r="E64" s="114"/>
      <c r="F64" s="236"/>
      <c r="G64" s="237"/>
      <c r="H64" s="237"/>
      <c r="I64" s="237"/>
      <c r="J64" s="114"/>
      <c r="K64" s="236"/>
      <c r="L64" s="237"/>
      <c r="M64" s="237"/>
      <c r="N64" s="114"/>
    </row>
    <row r="65" spans="1:14" x14ac:dyDescent="0.25">
      <c r="A65" s="236"/>
      <c r="B65" s="237"/>
      <c r="C65" s="237"/>
      <c r="D65" s="237"/>
      <c r="E65" s="114"/>
      <c r="F65" s="236"/>
      <c r="G65" s="237"/>
      <c r="H65" s="237"/>
      <c r="I65" s="237"/>
      <c r="J65" s="114"/>
      <c r="K65" s="236"/>
      <c r="L65" s="237"/>
      <c r="M65" s="237"/>
      <c r="N65" s="114"/>
    </row>
    <row r="66" spans="1:14" x14ac:dyDescent="0.25">
      <c r="A66" s="236"/>
      <c r="B66" s="237"/>
      <c r="C66" s="237"/>
      <c r="D66" s="237"/>
      <c r="E66" s="114"/>
      <c r="F66" s="236"/>
      <c r="G66" s="237"/>
      <c r="H66" s="237"/>
      <c r="I66" s="237"/>
      <c r="J66" s="114"/>
      <c r="K66" s="236"/>
      <c r="L66" s="237"/>
      <c r="M66" s="237"/>
      <c r="N66" s="114"/>
    </row>
    <row r="67" spans="1:14" ht="15.75" thickBot="1" x14ac:dyDescent="0.3">
      <c r="A67" s="234"/>
      <c r="B67" s="235"/>
      <c r="C67" s="235"/>
      <c r="D67" s="235"/>
      <c r="E67" s="100"/>
      <c r="F67" s="234"/>
      <c r="G67" s="235"/>
      <c r="H67" s="235"/>
      <c r="I67" s="235"/>
      <c r="J67" s="100"/>
      <c r="K67" s="234"/>
      <c r="L67" s="235"/>
      <c r="M67" s="235"/>
      <c r="N67" s="100"/>
    </row>
    <row r="68" spans="1:14" x14ac:dyDescent="0.25">
      <c r="D68" s="115" t="s">
        <v>158</v>
      </c>
      <c r="E68" s="116">
        <f>SUM(E57:E67)</f>
        <v>0</v>
      </c>
      <c r="I68" s="115" t="s">
        <v>158</v>
      </c>
      <c r="J68" s="116">
        <f>SUM(J57:J67)</f>
        <v>0</v>
      </c>
      <c r="M68" s="115" t="s">
        <v>158</v>
      </c>
      <c r="N68" s="116">
        <f>SUM(N61:N67)</f>
        <v>0</v>
      </c>
    </row>
  </sheetData>
  <mergeCells count="150">
    <mergeCell ref="A6:C6"/>
    <mergeCell ref="A7:C7"/>
    <mergeCell ref="A13:C13"/>
    <mergeCell ref="A2:N2"/>
    <mergeCell ref="A3:C3"/>
    <mergeCell ref="A4:C4"/>
    <mergeCell ref="A5:C5"/>
    <mergeCell ref="A8:N8"/>
    <mergeCell ref="A9:C9"/>
    <mergeCell ref="G9:N9"/>
    <mergeCell ref="A10:C10"/>
    <mergeCell ref="K3:N3"/>
    <mergeCell ref="K4:N4"/>
    <mergeCell ref="K5:N5"/>
    <mergeCell ref="K6:N6"/>
    <mergeCell ref="K7:N7"/>
    <mergeCell ref="A14:C14"/>
    <mergeCell ref="A15:C15"/>
    <mergeCell ref="A16:C16"/>
    <mergeCell ref="A17:C17"/>
    <mergeCell ref="G10:N10"/>
    <mergeCell ref="G11:N11"/>
    <mergeCell ref="G12:N12"/>
    <mergeCell ref="G13:N13"/>
    <mergeCell ref="G14:N14"/>
    <mergeCell ref="A11:C11"/>
    <mergeCell ref="A12:C12"/>
    <mergeCell ref="J19:N19"/>
    <mergeCell ref="J20:N20"/>
    <mergeCell ref="J24:N24"/>
    <mergeCell ref="A23:C23"/>
    <mergeCell ref="J23:N23"/>
    <mergeCell ref="G15:N15"/>
    <mergeCell ref="G16:N16"/>
    <mergeCell ref="G17:N17"/>
    <mergeCell ref="A18:N18"/>
    <mergeCell ref="A19:C19"/>
    <mergeCell ref="A20:C20"/>
    <mergeCell ref="A21:C21"/>
    <mergeCell ref="A22:C22"/>
    <mergeCell ref="J21:N21"/>
    <mergeCell ref="J22:N22"/>
    <mergeCell ref="A30:N30"/>
    <mergeCell ref="A31:C31"/>
    <mergeCell ref="A32:C32"/>
    <mergeCell ref="A33:C33"/>
    <mergeCell ref="A34:C34"/>
    <mergeCell ref="A24:C24"/>
    <mergeCell ref="A25:C25"/>
    <mergeCell ref="A28:C28"/>
    <mergeCell ref="A29:C29"/>
    <mergeCell ref="H25:N25"/>
    <mergeCell ref="H28:N28"/>
    <mergeCell ref="H29:N29"/>
    <mergeCell ref="A26:C26"/>
    <mergeCell ref="A27:C27"/>
    <mergeCell ref="H26:N26"/>
    <mergeCell ref="H27:N27"/>
    <mergeCell ref="A41:C41"/>
    <mergeCell ref="M41:N41"/>
    <mergeCell ref="A42:N42"/>
    <mergeCell ref="A43:C43"/>
    <mergeCell ref="M38:N38"/>
    <mergeCell ref="M39:N39"/>
    <mergeCell ref="A40:C40"/>
    <mergeCell ref="M40:N40"/>
    <mergeCell ref="M31:N31"/>
    <mergeCell ref="M32:N32"/>
    <mergeCell ref="M33:N33"/>
    <mergeCell ref="M34:N34"/>
    <mergeCell ref="M35:N35"/>
    <mergeCell ref="M36:N36"/>
    <mergeCell ref="M37:N37"/>
    <mergeCell ref="A35:C35"/>
    <mergeCell ref="A36:C36"/>
    <mergeCell ref="A37:C37"/>
    <mergeCell ref="A38:C38"/>
    <mergeCell ref="A39:C39"/>
    <mergeCell ref="A50:C50"/>
    <mergeCell ref="A51:C51"/>
    <mergeCell ref="A52:C52"/>
    <mergeCell ref="A53:C53"/>
    <mergeCell ref="A54:C54"/>
    <mergeCell ref="G43:N43"/>
    <mergeCell ref="G44:N44"/>
    <mergeCell ref="G45:N45"/>
    <mergeCell ref="G46:N46"/>
    <mergeCell ref="G47:N47"/>
    <mergeCell ref="A44:C44"/>
    <mergeCell ref="A45:C45"/>
    <mergeCell ref="A46:C46"/>
    <mergeCell ref="A47:C47"/>
    <mergeCell ref="A48:C48"/>
    <mergeCell ref="A49:C49"/>
    <mergeCell ref="E52:F52"/>
    <mergeCell ref="E53:F53"/>
    <mergeCell ref="E54:F54"/>
    <mergeCell ref="G54:N54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G48:N48"/>
    <mergeCell ref="G49:N49"/>
    <mergeCell ref="G50:N50"/>
    <mergeCell ref="G51:N51"/>
    <mergeCell ref="G52:N52"/>
    <mergeCell ref="G53:N53"/>
    <mergeCell ref="A55:N55"/>
    <mergeCell ref="A56:D56"/>
    <mergeCell ref="F56:I56"/>
    <mergeCell ref="K56:L57"/>
    <mergeCell ref="M56:N57"/>
    <mergeCell ref="K58:L59"/>
    <mergeCell ref="M58:N59"/>
    <mergeCell ref="A57:C57"/>
    <mergeCell ref="A58:C58"/>
    <mergeCell ref="A59:C59"/>
    <mergeCell ref="A66:D66"/>
    <mergeCell ref="A67:D67"/>
    <mergeCell ref="F57:I57"/>
    <mergeCell ref="F58:I58"/>
    <mergeCell ref="F59:I59"/>
    <mergeCell ref="F60:I60"/>
    <mergeCell ref="F61:I61"/>
    <mergeCell ref="F62:I62"/>
    <mergeCell ref="F63:I63"/>
    <mergeCell ref="F64:I64"/>
    <mergeCell ref="A60:D60"/>
    <mergeCell ref="A61:D61"/>
    <mergeCell ref="A62:D62"/>
    <mergeCell ref="A63:D63"/>
    <mergeCell ref="A64:D64"/>
    <mergeCell ref="A65:D65"/>
    <mergeCell ref="K67:M67"/>
    <mergeCell ref="F65:I65"/>
    <mergeCell ref="F66:I66"/>
    <mergeCell ref="F67:I67"/>
    <mergeCell ref="K60:M60"/>
    <mergeCell ref="K61:M61"/>
    <mergeCell ref="K62:M62"/>
    <mergeCell ref="K63:M63"/>
    <mergeCell ref="K64:M64"/>
    <mergeCell ref="K65:M65"/>
    <mergeCell ref="K66:M66"/>
  </mergeCells>
  <pageMargins left="0.7" right="0.7" top="0.75" bottom="0.75" header="0.3" footer="0.3"/>
  <pageSetup orientation="portrait" r:id="rId1"/>
  <ignoredErrors>
    <ignoredError sqref="E5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H16" sqref="H16:M16"/>
    </sheetView>
  </sheetViews>
  <sheetFormatPr defaultRowHeight="15" x14ac:dyDescent="0.25"/>
  <cols>
    <col min="1" max="4" width="9.140625" style="76"/>
    <col min="5" max="5" width="9.42578125" style="76" customWidth="1"/>
    <col min="6" max="16384" width="9.140625" style="76"/>
  </cols>
  <sheetData>
    <row r="1" spans="1:13" ht="15.75" thickBot="1" x14ac:dyDescent="0.3">
      <c r="A1" s="302" t="s">
        <v>160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x14ac:dyDescent="0.25">
      <c r="A2" s="305" t="s">
        <v>93</v>
      </c>
      <c r="B2" s="306"/>
      <c r="C2" s="299">
        <f>'Feats &amp; Skills'!D30</f>
        <v>0</v>
      </c>
      <c r="D2" s="299"/>
      <c r="E2" s="306" t="s">
        <v>94</v>
      </c>
      <c r="F2" s="306"/>
      <c r="G2" s="299">
        <f>'Feats &amp; Skills'!D32</f>
        <v>0</v>
      </c>
      <c r="H2" s="299"/>
      <c r="I2" s="306" t="s">
        <v>16</v>
      </c>
      <c r="J2" s="306"/>
      <c r="K2" s="299">
        <f>Combat!E7</f>
        <v>1</v>
      </c>
      <c r="L2" s="299"/>
      <c r="M2" s="310"/>
    </row>
    <row r="3" spans="1:13" ht="15.75" thickBot="1" x14ac:dyDescent="0.3">
      <c r="A3" s="305"/>
      <c r="B3" s="306"/>
      <c r="C3" s="299"/>
      <c r="D3" s="299"/>
      <c r="E3" s="306"/>
      <c r="F3" s="306"/>
      <c r="G3" s="299"/>
      <c r="H3" s="299"/>
      <c r="I3" s="306"/>
      <c r="J3" s="306"/>
      <c r="K3" s="299"/>
      <c r="L3" s="299"/>
      <c r="M3" s="286"/>
    </row>
    <row r="4" spans="1:13" ht="45.75" thickBot="1" x14ac:dyDescent="0.3">
      <c r="A4" s="307" t="s">
        <v>161</v>
      </c>
      <c r="B4" s="308"/>
      <c r="C4" s="308"/>
      <c r="D4" s="308"/>
      <c r="E4" s="95" t="s">
        <v>163</v>
      </c>
      <c r="F4" s="95" t="s">
        <v>162</v>
      </c>
      <c r="G4" s="95" t="s">
        <v>145</v>
      </c>
      <c r="H4" s="308" t="s">
        <v>69</v>
      </c>
      <c r="I4" s="308"/>
      <c r="J4" s="308"/>
      <c r="K4" s="308"/>
      <c r="L4" s="308"/>
      <c r="M4" s="309"/>
    </row>
    <row r="5" spans="1:13" x14ac:dyDescent="0.25">
      <c r="A5" s="273"/>
      <c r="B5" s="274"/>
      <c r="C5" s="274"/>
      <c r="D5" s="274"/>
      <c r="E5" s="77"/>
      <c r="F5" s="77"/>
      <c r="G5" s="77"/>
      <c r="H5" s="274"/>
      <c r="I5" s="274"/>
      <c r="J5" s="274"/>
      <c r="K5" s="274"/>
      <c r="L5" s="274"/>
      <c r="M5" s="291"/>
    </row>
    <row r="6" spans="1:13" x14ac:dyDescent="0.25">
      <c r="A6" s="273"/>
      <c r="B6" s="274"/>
      <c r="C6" s="274"/>
      <c r="D6" s="274"/>
      <c r="E6" s="77"/>
      <c r="F6" s="77"/>
      <c r="G6" s="77"/>
      <c r="H6" s="274"/>
      <c r="I6" s="274"/>
      <c r="J6" s="274"/>
      <c r="K6" s="274"/>
      <c r="L6" s="274"/>
      <c r="M6" s="291"/>
    </row>
    <row r="7" spans="1:13" x14ac:dyDescent="0.25">
      <c r="A7" s="273"/>
      <c r="B7" s="274"/>
      <c r="C7" s="274"/>
      <c r="D7" s="274"/>
      <c r="E7" s="77"/>
      <c r="F7" s="77"/>
      <c r="G7" s="77"/>
      <c r="H7" s="274"/>
      <c r="I7" s="274"/>
      <c r="J7" s="274"/>
      <c r="K7" s="274"/>
      <c r="L7" s="274"/>
      <c r="M7" s="291"/>
    </row>
    <row r="8" spans="1:13" x14ac:dyDescent="0.25">
      <c r="A8" s="273"/>
      <c r="B8" s="274"/>
      <c r="C8" s="274"/>
      <c r="D8" s="274"/>
      <c r="E8" s="77"/>
      <c r="F8" s="77"/>
      <c r="G8" s="77"/>
      <c r="H8" s="274"/>
      <c r="I8" s="274"/>
      <c r="J8" s="274"/>
      <c r="K8" s="274"/>
      <c r="L8" s="274"/>
      <c r="M8" s="291"/>
    </row>
    <row r="9" spans="1:13" x14ac:dyDescent="0.25">
      <c r="A9" s="273"/>
      <c r="B9" s="274"/>
      <c r="C9" s="274"/>
      <c r="D9" s="274"/>
      <c r="E9" s="77"/>
      <c r="F9" s="77"/>
      <c r="G9" s="77"/>
      <c r="H9" s="274"/>
      <c r="I9" s="274"/>
      <c r="J9" s="274"/>
      <c r="K9" s="274"/>
      <c r="L9" s="274"/>
      <c r="M9" s="291"/>
    </row>
    <row r="10" spans="1:13" x14ac:dyDescent="0.25">
      <c r="A10" s="273"/>
      <c r="B10" s="274"/>
      <c r="C10" s="274"/>
      <c r="D10" s="274"/>
      <c r="E10" s="77"/>
      <c r="F10" s="77"/>
      <c r="G10" s="77"/>
      <c r="H10" s="274"/>
      <c r="I10" s="274"/>
      <c r="J10" s="274"/>
      <c r="K10" s="274"/>
      <c r="L10" s="274"/>
      <c r="M10" s="291"/>
    </row>
    <row r="11" spans="1:13" x14ac:dyDescent="0.25">
      <c r="A11" s="273"/>
      <c r="B11" s="274"/>
      <c r="C11" s="274"/>
      <c r="D11" s="274"/>
      <c r="E11" s="77"/>
      <c r="F11" s="77"/>
      <c r="G11" s="77"/>
      <c r="H11" s="274"/>
      <c r="I11" s="274"/>
      <c r="J11" s="274"/>
      <c r="K11" s="274"/>
      <c r="L11" s="274"/>
      <c r="M11" s="291"/>
    </row>
    <row r="12" spans="1:13" x14ac:dyDescent="0.25">
      <c r="A12" s="273"/>
      <c r="B12" s="274"/>
      <c r="C12" s="274"/>
      <c r="D12" s="274"/>
      <c r="E12" s="77"/>
      <c r="F12" s="77"/>
      <c r="G12" s="77"/>
      <c r="H12" s="274"/>
      <c r="I12" s="274"/>
      <c r="J12" s="274"/>
      <c r="K12" s="274"/>
      <c r="L12" s="274"/>
      <c r="M12" s="291"/>
    </row>
    <row r="13" spans="1:13" x14ac:dyDescent="0.25">
      <c r="A13" s="273"/>
      <c r="B13" s="274"/>
      <c r="C13" s="274"/>
      <c r="D13" s="274"/>
      <c r="E13" s="77"/>
      <c r="F13" s="77"/>
      <c r="G13" s="77"/>
      <c r="H13" s="274"/>
      <c r="I13" s="274"/>
      <c r="J13" s="274"/>
      <c r="K13" s="274"/>
      <c r="L13" s="274"/>
      <c r="M13" s="291"/>
    </row>
    <row r="14" spans="1:13" x14ac:dyDescent="0.25">
      <c r="A14" s="273"/>
      <c r="B14" s="274"/>
      <c r="C14" s="274"/>
      <c r="D14" s="274"/>
      <c r="E14" s="77"/>
      <c r="F14" s="77"/>
      <c r="G14" s="77"/>
      <c r="H14" s="274"/>
      <c r="I14" s="274"/>
      <c r="J14" s="274"/>
      <c r="K14" s="274"/>
      <c r="L14" s="274"/>
      <c r="M14" s="291"/>
    </row>
    <row r="15" spans="1:13" x14ac:dyDescent="0.25">
      <c r="A15" s="273"/>
      <c r="B15" s="274"/>
      <c r="C15" s="274"/>
      <c r="D15" s="274"/>
      <c r="E15" s="77"/>
      <c r="F15" s="77"/>
      <c r="G15" s="77"/>
      <c r="H15" s="274"/>
      <c r="I15" s="274"/>
      <c r="J15" s="274"/>
      <c r="K15" s="274"/>
      <c r="L15" s="274"/>
      <c r="M15" s="291"/>
    </row>
    <row r="16" spans="1:13" x14ac:dyDescent="0.25">
      <c r="A16" s="273"/>
      <c r="B16" s="274"/>
      <c r="C16" s="274"/>
      <c r="D16" s="274"/>
      <c r="E16" s="77"/>
      <c r="F16" s="77"/>
      <c r="G16" s="77"/>
      <c r="H16" s="274"/>
      <c r="I16" s="274"/>
      <c r="J16" s="274"/>
      <c r="K16" s="274"/>
      <c r="L16" s="274"/>
      <c r="M16" s="291"/>
    </row>
    <row r="17" spans="1:13" x14ac:dyDescent="0.25">
      <c r="A17" s="273"/>
      <c r="B17" s="274"/>
      <c r="C17" s="274"/>
      <c r="D17" s="274"/>
      <c r="E17" s="77"/>
      <c r="F17" s="77"/>
      <c r="G17" s="77"/>
      <c r="H17" s="274"/>
      <c r="I17" s="274"/>
      <c r="J17" s="274"/>
      <c r="K17" s="274"/>
      <c r="L17" s="274"/>
      <c r="M17" s="291"/>
    </row>
    <row r="18" spans="1:13" x14ac:dyDescent="0.25">
      <c r="A18" s="273"/>
      <c r="B18" s="274"/>
      <c r="C18" s="274"/>
      <c r="D18" s="274"/>
      <c r="E18" s="77"/>
      <c r="F18" s="77"/>
      <c r="G18" s="77"/>
      <c r="H18" s="274"/>
      <c r="I18" s="274"/>
      <c r="J18" s="274"/>
      <c r="K18" s="274"/>
      <c r="L18" s="274"/>
      <c r="M18" s="291"/>
    </row>
    <row r="19" spans="1:13" x14ac:dyDescent="0.25">
      <c r="A19" s="273"/>
      <c r="B19" s="274"/>
      <c r="C19" s="274"/>
      <c r="D19" s="274"/>
      <c r="E19" s="77"/>
      <c r="F19" s="77"/>
      <c r="G19" s="77"/>
      <c r="H19" s="274"/>
      <c r="I19" s="274"/>
      <c r="J19" s="274"/>
      <c r="K19" s="274"/>
      <c r="L19" s="274"/>
      <c r="M19" s="291"/>
    </row>
    <row r="20" spans="1:13" x14ac:dyDescent="0.25">
      <c r="A20" s="273"/>
      <c r="B20" s="274"/>
      <c r="C20" s="274"/>
      <c r="D20" s="274"/>
      <c r="E20" s="77"/>
      <c r="F20" s="77"/>
      <c r="G20" s="77"/>
      <c r="H20" s="274"/>
      <c r="I20" s="274"/>
      <c r="J20" s="274"/>
      <c r="K20" s="274"/>
      <c r="L20" s="274"/>
      <c r="M20" s="291"/>
    </row>
    <row r="21" spans="1:13" x14ac:dyDescent="0.25">
      <c r="A21" s="273"/>
      <c r="B21" s="274"/>
      <c r="C21" s="274"/>
      <c r="D21" s="274"/>
      <c r="E21" s="77"/>
      <c r="F21" s="77"/>
      <c r="G21" s="77"/>
      <c r="H21" s="274"/>
      <c r="I21" s="274"/>
      <c r="J21" s="274"/>
      <c r="K21" s="274"/>
      <c r="L21" s="274"/>
      <c r="M21" s="291"/>
    </row>
    <row r="22" spans="1:13" x14ac:dyDescent="0.25">
      <c r="A22" s="273"/>
      <c r="B22" s="274"/>
      <c r="C22" s="274"/>
      <c r="D22" s="274"/>
      <c r="E22" s="77"/>
      <c r="F22" s="77"/>
      <c r="G22" s="77"/>
      <c r="H22" s="274"/>
      <c r="I22" s="274"/>
      <c r="J22" s="274"/>
      <c r="K22" s="274"/>
      <c r="L22" s="274"/>
      <c r="M22" s="291"/>
    </row>
    <row r="23" spans="1:13" x14ac:dyDescent="0.25">
      <c r="A23" s="273"/>
      <c r="B23" s="274"/>
      <c r="C23" s="274"/>
      <c r="D23" s="274"/>
      <c r="E23" s="77"/>
      <c r="F23" s="77"/>
      <c r="G23" s="77"/>
      <c r="H23" s="274"/>
      <c r="I23" s="274"/>
      <c r="J23" s="274"/>
      <c r="K23" s="274"/>
      <c r="L23" s="274"/>
      <c r="M23" s="291"/>
    </row>
    <row r="24" spans="1:13" x14ac:dyDescent="0.25">
      <c r="A24" s="273"/>
      <c r="B24" s="274"/>
      <c r="C24" s="274"/>
      <c r="D24" s="274"/>
      <c r="E24" s="77"/>
      <c r="F24" s="77"/>
      <c r="G24" s="77"/>
      <c r="H24" s="274"/>
      <c r="I24" s="274"/>
      <c r="J24" s="274"/>
      <c r="K24" s="274"/>
      <c r="L24" s="274"/>
      <c r="M24" s="291"/>
    </row>
    <row r="25" spans="1:13" x14ac:dyDescent="0.25">
      <c r="A25" s="273"/>
      <c r="B25" s="274"/>
      <c r="C25" s="274"/>
      <c r="D25" s="274"/>
      <c r="E25" s="77"/>
      <c r="F25" s="77"/>
      <c r="G25" s="77"/>
      <c r="H25" s="274"/>
      <c r="I25" s="274"/>
      <c r="J25" s="274"/>
      <c r="K25" s="274"/>
      <c r="L25" s="274"/>
      <c r="M25" s="291"/>
    </row>
    <row r="26" spans="1:13" x14ac:dyDescent="0.25">
      <c r="A26" s="273"/>
      <c r="B26" s="274"/>
      <c r="C26" s="274"/>
      <c r="D26" s="274"/>
      <c r="E26" s="77"/>
      <c r="F26" s="77"/>
      <c r="G26" s="77"/>
      <c r="H26" s="274"/>
      <c r="I26" s="274"/>
      <c r="J26" s="274"/>
      <c r="K26" s="274"/>
      <c r="L26" s="274"/>
      <c r="M26" s="291"/>
    </row>
    <row r="27" spans="1:13" x14ac:dyDescent="0.25">
      <c r="A27" s="273"/>
      <c r="B27" s="274"/>
      <c r="C27" s="274"/>
      <c r="D27" s="274"/>
      <c r="E27" s="77"/>
      <c r="F27" s="77"/>
      <c r="G27" s="77"/>
      <c r="H27" s="274"/>
      <c r="I27" s="274"/>
      <c r="J27" s="274"/>
      <c r="K27" s="274"/>
      <c r="L27" s="274"/>
      <c r="M27" s="291"/>
    </row>
    <row r="28" spans="1:13" x14ac:dyDescent="0.25">
      <c r="A28" s="273"/>
      <c r="B28" s="274"/>
      <c r="C28" s="274"/>
      <c r="D28" s="274"/>
      <c r="E28" s="77"/>
      <c r="F28" s="77"/>
      <c r="G28" s="77"/>
      <c r="H28" s="274"/>
      <c r="I28" s="274"/>
      <c r="J28" s="274"/>
      <c r="K28" s="274"/>
      <c r="L28" s="274"/>
      <c r="M28" s="291"/>
    </row>
    <row r="29" spans="1:13" x14ac:dyDescent="0.25">
      <c r="A29" s="273"/>
      <c r="B29" s="274"/>
      <c r="C29" s="274"/>
      <c r="D29" s="274"/>
      <c r="E29" s="77"/>
      <c r="F29" s="77"/>
      <c r="G29" s="77"/>
      <c r="H29" s="274"/>
      <c r="I29" s="274"/>
      <c r="J29" s="274"/>
      <c r="K29" s="274"/>
      <c r="L29" s="274"/>
      <c r="M29" s="291"/>
    </row>
    <row r="30" spans="1:13" x14ac:dyDescent="0.25">
      <c r="A30" s="273"/>
      <c r="B30" s="274"/>
      <c r="C30" s="274"/>
      <c r="D30" s="274"/>
      <c r="E30" s="77"/>
      <c r="F30" s="77"/>
      <c r="G30" s="77"/>
      <c r="H30" s="274"/>
      <c r="I30" s="274"/>
      <c r="J30" s="274"/>
      <c r="K30" s="274"/>
      <c r="L30" s="274"/>
      <c r="M30" s="291"/>
    </row>
    <row r="31" spans="1:13" x14ac:dyDescent="0.25">
      <c r="A31" s="273"/>
      <c r="B31" s="274"/>
      <c r="C31" s="274"/>
      <c r="D31" s="274"/>
      <c r="E31" s="77"/>
      <c r="F31" s="77"/>
      <c r="G31" s="77"/>
      <c r="H31" s="274"/>
      <c r="I31" s="274"/>
      <c r="J31" s="274"/>
      <c r="K31" s="274"/>
      <c r="L31" s="274"/>
      <c r="M31" s="291"/>
    </row>
    <row r="32" spans="1:13" x14ac:dyDescent="0.25">
      <c r="A32" s="273"/>
      <c r="B32" s="274"/>
      <c r="C32" s="274"/>
      <c r="D32" s="274"/>
      <c r="E32" s="77"/>
      <c r="F32" s="77"/>
      <c r="G32" s="77"/>
      <c r="H32" s="274"/>
      <c r="I32" s="274"/>
      <c r="J32" s="274"/>
      <c r="K32" s="274"/>
      <c r="L32" s="274"/>
      <c r="M32" s="291"/>
    </row>
    <row r="33" spans="1:13" ht="15.75" thickBot="1" x14ac:dyDescent="0.3">
      <c r="A33" s="279"/>
      <c r="B33" s="280"/>
      <c r="C33" s="280"/>
      <c r="D33" s="280"/>
      <c r="E33" s="94"/>
      <c r="F33" s="94"/>
      <c r="G33" s="94"/>
      <c r="H33" s="280"/>
      <c r="I33" s="280"/>
      <c r="J33" s="280"/>
      <c r="K33" s="280"/>
      <c r="L33" s="280"/>
      <c r="M33" s="301"/>
    </row>
  </sheetData>
  <mergeCells count="68">
    <mergeCell ref="A1:M1"/>
    <mergeCell ref="A2:B3"/>
    <mergeCell ref="C2:D3"/>
    <mergeCell ref="A4:D4"/>
    <mergeCell ref="E2:F3"/>
    <mergeCell ref="G2:H3"/>
    <mergeCell ref="I2:J3"/>
    <mergeCell ref="K2:L3"/>
    <mergeCell ref="H4:M4"/>
    <mergeCell ref="M2:M3"/>
    <mergeCell ref="A16:D16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28:D28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9:D29"/>
    <mergeCell ref="A30:D30"/>
    <mergeCell ref="A31:D31"/>
    <mergeCell ref="A32:D32"/>
    <mergeCell ref="A33:D33"/>
    <mergeCell ref="H10:M10"/>
    <mergeCell ref="H32:M32"/>
    <mergeCell ref="H33:M33"/>
    <mergeCell ref="H22:M22"/>
    <mergeCell ref="H23:M23"/>
    <mergeCell ref="H24:M24"/>
    <mergeCell ref="H25:M25"/>
    <mergeCell ref="H21:M21"/>
    <mergeCell ref="H11:M11"/>
    <mergeCell ref="H12:M12"/>
    <mergeCell ref="H13:M13"/>
    <mergeCell ref="H14:M14"/>
    <mergeCell ref="H31:M31"/>
    <mergeCell ref="H15:M15"/>
    <mergeCell ref="H16:M16"/>
    <mergeCell ref="H17:M17"/>
    <mergeCell ref="H5:M5"/>
    <mergeCell ref="H6:M6"/>
    <mergeCell ref="H7:M7"/>
    <mergeCell ref="H8:M8"/>
    <mergeCell ref="H9:M9"/>
    <mergeCell ref="H28:M28"/>
    <mergeCell ref="H29:M29"/>
    <mergeCell ref="H30:M30"/>
    <mergeCell ref="H18:M18"/>
    <mergeCell ref="H19:M19"/>
    <mergeCell ref="H20:M20"/>
    <mergeCell ref="H26:M26"/>
    <mergeCell ref="H27:M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workbookViewId="0">
      <selection activeCell="B9" sqref="B9:E10"/>
    </sheetView>
  </sheetViews>
  <sheetFormatPr defaultRowHeight="15" x14ac:dyDescent="0.25"/>
  <sheetData>
    <row r="1" spans="2:14" ht="15.75" thickBot="1" x14ac:dyDescent="0.3"/>
    <row r="2" spans="2:14" ht="15.75" thickBot="1" x14ac:dyDescent="0.3">
      <c r="B2" s="122" t="s">
        <v>121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3"/>
    </row>
    <row r="3" spans="2:14" x14ac:dyDescent="0.25">
      <c r="B3" s="323" t="s">
        <v>22</v>
      </c>
      <c r="C3" s="324"/>
      <c r="D3" s="324"/>
      <c r="E3" s="325"/>
      <c r="F3" s="333"/>
      <c r="G3" s="333"/>
      <c r="H3" s="333"/>
      <c r="I3" s="333"/>
      <c r="J3" s="333"/>
      <c r="K3" s="333"/>
      <c r="L3" s="333"/>
      <c r="M3" s="333"/>
      <c r="N3" s="310"/>
    </row>
    <row r="4" spans="2:14" x14ac:dyDescent="0.25">
      <c r="B4" s="326"/>
      <c r="C4" s="327"/>
      <c r="D4" s="327"/>
      <c r="E4" s="328"/>
      <c r="F4" s="319"/>
      <c r="G4" s="319"/>
      <c r="H4" s="319"/>
      <c r="I4" s="319"/>
      <c r="J4" s="319"/>
      <c r="K4" s="319"/>
      <c r="L4" s="319"/>
      <c r="M4" s="319"/>
      <c r="N4" s="320"/>
    </row>
    <row r="5" spans="2:14" x14ac:dyDescent="0.25">
      <c r="B5" s="329" t="s">
        <v>21</v>
      </c>
      <c r="C5" s="330"/>
      <c r="D5" s="330"/>
      <c r="E5" s="331"/>
      <c r="F5" s="317"/>
      <c r="G5" s="317"/>
      <c r="H5" s="317"/>
      <c r="I5" s="317"/>
      <c r="J5" s="317"/>
      <c r="K5" s="317"/>
      <c r="L5" s="317"/>
      <c r="M5" s="317"/>
      <c r="N5" s="318"/>
    </row>
    <row r="6" spans="2:14" x14ac:dyDescent="0.25">
      <c r="B6" s="326"/>
      <c r="C6" s="327"/>
      <c r="D6" s="327"/>
      <c r="E6" s="328"/>
      <c r="F6" s="319"/>
      <c r="G6" s="319"/>
      <c r="H6" s="319"/>
      <c r="I6" s="319"/>
      <c r="J6" s="319"/>
      <c r="K6" s="319"/>
      <c r="L6" s="319"/>
      <c r="M6" s="319"/>
      <c r="N6" s="320"/>
    </row>
    <row r="7" spans="2:14" x14ac:dyDescent="0.25">
      <c r="B7" s="332" t="s">
        <v>23</v>
      </c>
      <c r="C7" s="299"/>
      <c r="D7" s="299"/>
      <c r="E7" s="300"/>
      <c r="F7" s="321"/>
      <c r="G7" s="321"/>
      <c r="H7" s="321"/>
      <c r="I7" s="321"/>
      <c r="J7" s="321"/>
      <c r="K7" s="321"/>
      <c r="L7" s="321"/>
      <c r="M7" s="321"/>
      <c r="N7" s="322"/>
    </row>
    <row r="8" spans="2:14" x14ac:dyDescent="0.25">
      <c r="B8" s="326"/>
      <c r="C8" s="327"/>
      <c r="D8" s="327"/>
      <c r="E8" s="328"/>
      <c r="F8" s="319"/>
      <c r="G8" s="319"/>
      <c r="H8" s="319"/>
      <c r="I8" s="319"/>
      <c r="J8" s="319"/>
      <c r="K8" s="319"/>
      <c r="L8" s="319"/>
      <c r="M8" s="319"/>
      <c r="N8" s="320"/>
    </row>
    <row r="9" spans="2:14" x14ac:dyDescent="0.25">
      <c r="B9" s="332" t="s">
        <v>25</v>
      </c>
      <c r="C9" s="299"/>
      <c r="D9" s="299"/>
      <c r="E9" s="300"/>
      <c r="F9" s="321"/>
      <c r="G9" s="321"/>
      <c r="H9" s="321"/>
      <c r="I9" s="321"/>
      <c r="J9" s="321"/>
      <c r="K9" s="321"/>
      <c r="L9" s="321"/>
      <c r="M9" s="321"/>
      <c r="N9" s="322"/>
    </row>
    <row r="10" spans="2:14" x14ac:dyDescent="0.25">
      <c r="B10" s="326"/>
      <c r="C10" s="327"/>
      <c r="D10" s="327"/>
      <c r="E10" s="328"/>
      <c r="F10" s="319"/>
      <c r="G10" s="319"/>
      <c r="H10" s="319"/>
      <c r="I10" s="319"/>
      <c r="J10" s="319"/>
      <c r="K10" s="319"/>
      <c r="L10" s="319"/>
      <c r="M10" s="319"/>
      <c r="N10" s="320"/>
    </row>
    <row r="11" spans="2:14" x14ac:dyDescent="0.25">
      <c r="B11" s="332" t="s">
        <v>108</v>
      </c>
      <c r="C11" s="299"/>
      <c r="D11" s="299"/>
      <c r="E11" s="300"/>
      <c r="F11" s="321"/>
      <c r="G11" s="321"/>
      <c r="H11" s="321"/>
      <c r="I11" s="321"/>
      <c r="J11" s="321"/>
      <c r="K11" s="321"/>
      <c r="L11" s="321"/>
      <c r="M11" s="321"/>
      <c r="N11" s="322"/>
    </row>
    <row r="12" spans="2:14" x14ac:dyDescent="0.25">
      <c r="B12" s="326"/>
      <c r="C12" s="327"/>
      <c r="D12" s="327"/>
      <c r="E12" s="328"/>
      <c r="F12" s="319"/>
      <c r="G12" s="319"/>
      <c r="H12" s="319"/>
      <c r="I12" s="319"/>
      <c r="J12" s="319"/>
      <c r="K12" s="319"/>
      <c r="L12" s="319"/>
      <c r="M12" s="319"/>
      <c r="N12" s="320"/>
    </row>
    <row r="13" spans="2:14" x14ac:dyDescent="0.25">
      <c r="B13" s="332" t="s">
        <v>27</v>
      </c>
      <c r="C13" s="299"/>
      <c r="D13" s="299"/>
      <c r="E13" s="300"/>
      <c r="F13" s="321"/>
      <c r="G13" s="321"/>
      <c r="H13" s="321"/>
      <c r="I13" s="321"/>
      <c r="J13" s="321"/>
      <c r="K13" s="321"/>
      <c r="L13" s="321"/>
      <c r="M13" s="321"/>
      <c r="N13" s="322"/>
    </row>
    <row r="14" spans="2:14" x14ac:dyDescent="0.25">
      <c r="B14" s="326"/>
      <c r="C14" s="327"/>
      <c r="D14" s="327"/>
      <c r="E14" s="328"/>
      <c r="F14" s="319"/>
      <c r="G14" s="319"/>
      <c r="H14" s="319"/>
      <c r="I14" s="319"/>
      <c r="J14" s="319"/>
      <c r="K14" s="319"/>
      <c r="L14" s="319"/>
      <c r="M14" s="319"/>
      <c r="N14" s="320"/>
    </row>
    <row r="15" spans="2:14" x14ac:dyDescent="0.25">
      <c r="B15" s="332" t="s">
        <v>109</v>
      </c>
      <c r="C15" s="299"/>
      <c r="D15" s="299"/>
      <c r="E15" s="300"/>
      <c r="F15" s="321"/>
      <c r="G15" s="321"/>
      <c r="H15" s="321"/>
      <c r="I15" s="321"/>
      <c r="J15" s="321"/>
      <c r="K15" s="321"/>
      <c r="L15" s="321"/>
      <c r="M15" s="321"/>
      <c r="N15" s="322"/>
    </row>
    <row r="16" spans="2:14" x14ac:dyDescent="0.25">
      <c r="B16" s="326"/>
      <c r="C16" s="327"/>
      <c r="D16" s="327"/>
      <c r="E16" s="328"/>
      <c r="F16" s="319"/>
      <c r="G16" s="319"/>
      <c r="H16" s="319"/>
      <c r="I16" s="319"/>
      <c r="J16" s="319"/>
      <c r="K16" s="319"/>
      <c r="L16" s="319"/>
      <c r="M16" s="319"/>
      <c r="N16" s="320"/>
    </row>
    <row r="17" spans="2:14" x14ac:dyDescent="0.25">
      <c r="B17" s="332" t="s">
        <v>111</v>
      </c>
      <c r="C17" s="299"/>
      <c r="D17" s="299"/>
      <c r="E17" s="300"/>
      <c r="F17" s="321"/>
      <c r="G17" s="321"/>
      <c r="H17" s="321"/>
      <c r="I17" s="321"/>
      <c r="J17" s="321"/>
      <c r="K17" s="321"/>
      <c r="L17" s="321"/>
      <c r="M17" s="321"/>
      <c r="N17" s="322"/>
    </row>
    <row r="18" spans="2:14" x14ac:dyDescent="0.25">
      <c r="B18" s="326"/>
      <c r="C18" s="327"/>
      <c r="D18" s="327"/>
      <c r="E18" s="328"/>
      <c r="F18" s="319"/>
      <c r="G18" s="319"/>
      <c r="H18" s="319"/>
      <c r="I18" s="319"/>
      <c r="J18" s="319"/>
      <c r="K18" s="319"/>
      <c r="L18" s="319"/>
      <c r="M18" s="319"/>
      <c r="N18" s="320"/>
    </row>
    <row r="19" spans="2:14" x14ac:dyDescent="0.25">
      <c r="B19" s="332" t="s">
        <v>110</v>
      </c>
      <c r="C19" s="299"/>
      <c r="D19" s="299"/>
      <c r="E19" s="300"/>
      <c r="F19" s="321"/>
      <c r="G19" s="321"/>
      <c r="H19" s="321"/>
      <c r="I19" s="321"/>
      <c r="J19" s="321"/>
      <c r="K19" s="321"/>
      <c r="L19" s="321"/>
      <c r="M19" s="321"/>
      <c r="N19" s="322"/>
    </row>
    <row r="20" spans="2:14" x14ac:dyDescent="0.25">
      <c r="B20" s="326"/>
      <c r="C20" s="327"/>
      <c r="D20" s="327"/>
      <c r="E20" s="328"/>
      <c r="F20" s="319"/>
      <c r="G20" s="319"/>
      <c r="H20" s="319"/>
      <c r="I20" s="319"/>
      <c r="J20" s="319"/>
      <c r="K20" s="319"/>
      <c r="L20" s="319"/>
      <c r="M20" s="319"/>
      <c r="N20" s="320"/>
    </row>
    <row r="21" spans="2:14" x14ac:dyDescent="0.25">
      <c r="B21" s="332" t="s">
        <v>112</v>
      </c>
      <c r="C21" s="299"/>
      <c r="D21" s="299"/>
      <c r="E21" s="300"/>
      <c r="F21" s="321"/>
      <c r="G21" s="321"/>
      <c r="H21" s="321"/>
      <c r="I21" s="321"/>
      <c r="J21" s="321"/>
      <c r="K21" s="321"/>
      <c r="L21" s="321"/>
      <c r="M21" s="321"/>
      <c r="N21" s="322"/>
    </row>
    <row r="22" spans="2:14" x14ac:dyDescent="0.25">
      <c r="B22" s="326"/>
      <c r="C22" s="327"/>
      <c r="D22" s="327"/>
      <c r="E22" s="328"/>
      <c r="F22" s="319"/>
      <c r="G22" s="319"/>
      <c r="H22" s="319"/>
      <c r="I22" s="319"/>
      <c r="J22" s="319"/>
      <c r="K22" s="319"/>
      <c r="L22" s="319"/>
      <c r="M22" s="319"/>
      <c r="N22" s="320"/>
    </row>
    <row r="23" spans="2:14" x14ac:dyDescent="0.25">
      <c r="B23" s="332" t="s">
        <v>113</v>
      </c>
      <c r="C23" s="299"/>
      <c r="D23" s="299"/>
      <c r="E23" s="300"/>
      <c r="F23" s="321"/>
      <c r="G23" s="321"/>
      <c r="H23" s="321"/>
      <c r="I23" s="321"/>
      <c r="J23" s="321"/>
      <c r="K23" s="321"/>
      <c r="L23" s="321"/>
      <c r="M23" s="321"/>
      <c r="N23" s="322"/>
    </row>
    <row r="24" spans="2:14" x14ac:dyDescent="0.25">
      <c r="B24" s="326"/>
      <c r="C24" s="327"/>
      <c r="D24" s="327"/>
      <c r="E24" s="328"/>
      <c r="F24" s="319"/>
      <c r="G24" s="319"/>
      <c r="H24" s="319"/>
      <c r="I24" s="319"/>
      <c r="J24" s="319"/>
      <c r="K24" s="319"/>
      <c r="L24" s="319"/>
      <c r="M24" s="319"/>
      <c r="N24" s="320"/>
    </row>
    <row r="25" spans="2:14" x14ac:dyDescent="0.25">
      <c r="B25" s="329" t="s">
        <v>114</v>
      </c>
      <c r="C25" s="330"/>
      <c r="D25" s="330"/>
      <c r="E25" s="331"/>
      <c r="F25" s="317"/>
      <c r="G25" s="317"/>
      <c r="H25" s="317"/>
      <c r="I25" s="317"/>
      <c r="J25" s="317"/>
      <c r="K25" s="317"/>
      <c r="L25" s="317"/>
      <c r="M25" s="317"/>
      <c r="N25" s="318"/>
    </row>
    <row r="26" spans="2:14" x14ac:dyDescent="0.25">
      <c r="B26" s="326"/>
      <c r="C26" s="327"/>
      <c r="D26" s="327"/>
      <c r="E26" s="328"/>
      <c r="F26" s="319"/>
      <c r="G26" s="319"/>
      <c r="H26" s="319"/>
      <c r="I26" s="319"/>
      <c r="J26" s="319"/>
      <c r="K26" s="319"/>
      <c r="L26" s="319"/>
      <c r="M26" s="319"/>
      <c r="N26" s="320"/>
    </row>
    <row r="27" spans="2:14" x14ac:dyDescent="0.25">
      <c r="B27" s="332" t="s">
        <v>115</v>
      </c>
      <c r="C27" s="299"/>
      <c r="D27" s="299"/>
      <c r="E27" s="300"/>
      <c r="F27" s="321"/>
      <c r="G27" s="321"/>
      <c r="H27" s="321"/>
      <c r="I27" s="321"/>
      <c r="J27" s="321"/>
      <c r="K27" s="321"/>
      <c r="L27" s="321"/>
      <c r="M27" s="321"/>
      <c r="N27" s="322"/>
    </row>
    <row r="28" spans="2:14" x14ac:dyDescent="0.25">
      <c r="B28" s="326"/>
      <c r="C28" s="327"/>
      <c r="D28" s="327"/>
      <c r="E28" s="328"/>
      <c r="F28" s="319"/>
      <c r="G28" s="319"/>
      <c r="H28" s="319"/>
      <c r="I28" s="319"/>
      <c r="J28" s="319"/>
      <c r="K28" s="319"/>
      <c r="L28" s="319"/>
      <c r="M28" s="319"/>
      <c r="N28" s="320"/>
    </row>
    <row r="29" spans="2:14" x14ac:dyDescent="0.25">
      <c r="B29" s="332" t="s">
        <v>116</v>
      </c>
      <c r="C29" s="299"/>
      <c r="D29" s="299"/>
      <c r="E29" s="300"/>
      <c r="F29" s="321"/>
      <c r="G29" s="321"/>
      <c r="H29" s="321"/>
      <c r="I29" s="321"/>
      <c r="J29" s="321"/>
      <c r="K29" s="321"/>
      <c r="L29" s="321"/>
      <c r="M29" s="321"/>
      <c r="N29" s="322"/>
    </row>
    <row r="30" spans="2:14" x14ac:dyDescent="0.25">
      <c r="B30" s="326"/>
      <c r="C30" s="327"/>
      <c r="D30" s="327"/>
      <c r="E30" s="328"/>
      <c r="F30" s="319"/>
      <c r="G30" s="319"/>
      <c r="H30" s="319"/>
      <c r="I30" s="319"/>
      <c r="J30" s="319"/>
      <c r="K30" s="319"/>
      <c r="L30" s="319"/>
      <c r="M30" s="319"/>
      <c r="N30" s="320"/>
    </row>
    <row r="31" spans="2:14" x14ac:dyDescent="0.25">
      <c r="B31" s="332" t="s">
        <v>117</v>
      </c>
      <c r="C31" s="299"/>
      <c r="D31" s="299"/>
      <c r="E31" s="300"/>
      <c r="F31" s="321"/>
      <c r="G31" s="321"/>
      <c r="H31" s="321"/>
      <c r="I31" s="321"/>
      <c r="J31" s="321"/>
      <c r="K31" s="321"/>
      <c r="L31" s="321"/>
      <c r="M31" s="321"/>
      <c r="N31" s="322"/>
    </row>
    <row r="32" spans="2:14" x14ac:dyDescent="0.25">
      <c r="B32" s="326"/>
      <c r="C32" s="327"/>
      <c r="D32" s="327"/>
      <c r="E32" s="328"/>
      <c r="F32" s="319"/>
      <c r="G32" s="319"/>
      <c r="H32" s="319"/>
      <c r="I32" s="319"/>
      <c r="J32" s="319"/>
      <c r="K32" s="319"/>
      <c r="L32" s="319"/>
      <c r="M32" s="319"/>
      <c r="N32" s="320"/>
    </row>
    <row r="33" spans="2:14" x14ac:dyDescent="0.25">
      <c r="B33" s="332" t="s">
        <v>119</v>
      </c>
      <c r="C33" s="299"/>
      <c r="D33" s="299"/>
      <c r="E33" s="300"/>
      <c r="F33" s="321"/>
      <c r="G33" s="321"/>
      <c r="H33" s="321"/>
      <c r="I33" s="321"/>
      <c r="J33" s="321"/>
      <c r="K33" s="321"/>
      <c r="L33" s="321"/>
      <c r="M33" s="321"/>
      <c r="N33" s="322"/>
    </row>
    <row r="34" spans="2:14" x14ac:dyDescent="0.25">
      <c r="B34" s="326"/>
      <c r="C34" s="327"/>
      <c r="D34" s="327"/>
      <c r="E34" s="328"/>
      <c r="F34" s="319"/>
      <c r="G34" s="319"/>
      <c r="H34" s="319"/>
      <c r="I34" s="319"/>
      <c r="J34" s="319"/>
      <c r="K34" s="319"/>
      <c r="L34" s="319"/>
      <c r="M34" s="319"/>
      <c r="N34" s="320"/>
    </row>
    <row r="35" spans="2:14" x14ac:dyDescent="0.25">
      <c r="B35" s="332" t="s">
        <v>118</v>
      </c>
      <c r="C35" s="299"/>
      <c r="D35" s="299"/>
      <c r="E35" s="300"/>
      <c r="F35" s="321"/>
      <c r="G35" s="321"/>
      <c r="H35" s="321"/>
      <c r="I35" s="321"/>
      <c r="J35" s="321"/>
      <c r="K35" s="321"/>
      <c r="L35" s="321"/>
      <c r="M35" s="321"/>
      <c r="N35" s="322"/>
    </row>
    <row r="36" spans="2:14" ht="15.75" thickBot="1" x14ac:dyDescent="0.3">
      <c r="B36" s="332"/>
      <c r="C36" s="299"/>
      <c r="D36" s="299"/>
      <c r="E36" s="300"/>
      <c r="F36" s="321"/>
      <c r="G36" s="321"/>
      <c r="H36" s="321"/>
      <c r="I36" s="321"/>
      <c r="J36" s="321"/>
      <c r="K36" s="321"/>
      <c r="L36" s="321"/>
      <c r="M36" s="321"/>
      <c r="N36" s="322"/>
    </row>
    <row r="37" spans="2:14" x14ac:dyDescent="0.25">
      <c r="B37" s="294" t="s">
        <v>120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6"/>
    </row>
    <row r="38" spans="2:14" x14ac:dyDescent="0.25">
      <c r="B38" s="311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3"/>
    </row>
    <row r="39" spans="2:14" x14ac:dyDescent="0.25">
      <c r="B39" s="311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3"/>
    </row>
    <row r="40" spans="2:14" x14ac:dyDescent="0.25">
      <c r="B40" s="311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3"/>
    </row>
    <row r="41" spans="2:14" x14ac:dyDescent="0.25">
      <c r="B41" s="311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3"/>
    </row>
    <row r="42" spans="2:14" x14ac:dyDescent="0.25">
      <c r="B42" s="311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3"/>
    </row>
    <row r="43" spans="2:14" x14ac:dyDescent="0.25">
      <c r="B43" s="311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3"/>
    </row>
    <row r="44" spans="2:14" x14ac:dyDescent="0.25">
      <c r="B44" s="311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3"/>
    </row>
    <row r="45" spans="2:14" ht="15.75" thickBot="1" x14ac:dyDescent="0.3">
      <c r="B45" s="314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6"/>
    </row>
  </sheetData>
  <mergeCells count="44">
    <mergeCell ref="B35:E36"/>
    <mergeCell ref="B15:E16"/>
    <mergeCell ref="B17:E18"/>
    <mergeCell ref="B19:E20"/>
    <mergeCell ref="B21:E22"/>
    <mergeCell ref="B23:E24"/>
    <mergeCell ref="B25:E26"/>
    <mergeCell ref="F11:N12"/>
    <mergeCell ref="B7:E8"/>
    <mergeCell ref="B9:E10"/>
    <mergeCell ref="B11:E12"/>
    <mergeCell ref="B13:E14"/>
    <mergeCell ref="B3:E4"/>
    <mergeCell ref="B5:E6"/>
    <mergeCell ref="B31:E32"/>
    <mergeCell ref="B33:E34"/>
    <mergeCell ref="F13:N14"/>
    <mergeCell ref="F15:N16"/>
    <mergeCell ref="F17:N18"/>
    <mergeCell ref="F19:N20"/>
    <mergeCell ref="F21:N22"/>
    <mergeCell ref="F23:N24"/>
    <mergeCell ref="B27:E28"/>
    <mergeCell ref="B29:E30"/>
    <mergeCell ref="F3:N4"/>
    <mergeCell ref="F5:N6"/>
    <mergeCell ref="F7:N8"/>
    <mergeCell ref="F9:N10"/>
    <mergeCell ref="B43:N43"/>
    <mergeCell ref="B44:N44"/>
    <mergeCell ref="B45:N45"/>
    <mergeCell ref="B2:N2"/>
    <mergeCell ref="B37:N37"/>
    <mergeCell ref="B38:N38"/>
    <mergeCell ref="B39:N39"/>
    <mergeCell ref="B40:N40"/>
    <mergeCell ref="B41:N41"/>
    <mergeCell ref="B42:N42"/>
    <mergeCell ref="F25:N26"/>
    <mergeCell ref="F27:N28"/>
    <mergeCell ref="F29:N30"/>
    <mergeCell ref="F31:N32"/>
    <mergeCell ref="F33:N34"/>
    <mergeCell ref="F35:N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Combat</vt:lpstr>
      <vt:lpstr>Feats &amp; Skills</vt:lpstr>
      <vt:lpstr>Gear</vt:lpstr>
      <vt:lpstr>Biotic and Tech</vt:lpstr>
      <vt:lpstr>Social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Majka</dc:creator>
  <cp:lastModifiedBy>Stephen Majka</cp:lastModifiedBy>
  <dcterms:created xsi:type="dcterms:W3CDTF">2012-03-09T15:09:10Z</dcterms:created>
  <dcterms:modified xsi:type="dcterms:W3CDTF">2013-03-19T15:16:59Z</dcterms:modified>
</cp:coreProperties>
</file>